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xfordshirecountycouncil-my.sharepoint.com/personal/anne-marie_taylor_oxfordshire_gov_uk/Documents/Desktop/"/>
    </mc:Choice>
  </mc:AlternateContent>
  <xr:revisionPtr revIDLastSave="0" documentId="8_{EC19B471-C548-4C4C-9F85-4A4680472FDB}" xr6:coauthVersionLast="47" xr6:coauthVersionMax="47" xr10:uidLastSave="{00000000-0000-0000-0000-000000000000}"/>
  <bookViews>
    <workbookView xWindow="-108" yWindow="-13068" windowWidth="23256" windowHeight="12456" xr2:uid="{4862E121-48AA-4A35-A5E8-927EF040E06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G20" i="1"/>
  <c r="G21" i="1"/>
  <c r="G22" i="1"/>
  <c r="G23" i="1"/>
  <c r="G18" i="1"/>
  <c r="F19" i="1"/>
  <c r="F20" i="1"/>
  <c r="F21" i="1"/>
  <c r="F22" i="1"/>
  <c r="F23" i="1"/>
  <c r="F18" i="1"/>
  <c r="G14" i="1"/>
  <c r="G15" i="1"/>
  <c r="G13" i="1"/>
  <c r="F14" i="1"/>
  <c r="F15" i="1"/>
  <c r="F13" i="1"/>
  <c r="G6" i="1"/>
  <c r="G7" i="1"/>
  <c r="G8" i="1"/>
  <c r="G9" i="1"/>
  <c r="G10" i="1"/>
  <c r="G5" i="1"/>
  <c r="F6" i="1"/>
  <c r="F7" i="1"/>
  <c r="F8" i="1"/>
  <c r="F9" i="1"/>
  <c r="F10" i="1"/>
  <c r="F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65" i="1"/>
  <c r="D19" i="1"/>
  <c r="D20" i="1"/>
  <c r="D21" i="1"/>
  <c r="D22" i="1"/>
  <c r="D23" i="1"/>
  <c r="D18" i="1"/>
  <c r="D14" i="1"/>
  <c r="D15" i="1"/>
  <c r="D13" i="1"/>
  <c r="D6" i="1"/>
  <c r="D7" i="1"/>
  <c r="D8" i="1"/>
  <c r="D9" i="1"/>
  <c r="D10" i="1"/>
  <c r="D5" i="1"/>
  <c r="D114" i="1" l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E23" i="1"/>
  <c r="E22" i="1"/>
  <c r="E21" i="1"/>
  <c r="E20" i="1"/>
  <c r="E19" i="1"/>
  <c r="E18" i="1"/>
  <c r="E15" i="1"/>
  <c r="E14" i="1"/>
  <c r="E13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<sst xmlns="http://schemas.openxmlformats.org/spreadsheetml/2006/main" count="158" uniqueCount="112">
  <si>
    <t>For schools using the Oxfordshire Model Pay Policy</t>
  </si>
  <si>
    <t>Main Pay Range</t>
  </si>
  <si>
    <t>TPA Code</t>
  </si>
  <si>
    <t>Per Annum</t>
  </si>
  <si>
    <t>Per Day</t>
  </si>
  <si>
    <t>Per Hour</t>
  </si>
  <si>
    <t>With SEN1</t>
  </si>
  <si>
    <t>With SEN 2</t>
  </si>
  <si>
    <t>M1</t>
  </si>
  <si>
    <t>WOO</t>
  </si>
  <si>
    <t>M2</t>
  </si>
  <si>
    <t>M3</t>
  </si>
  <si>
    <t>M4</t>
  </si>
  <si>
    <t>M5</t>
  </si>
  <si>
    <t>M6</t>
  </si>
  <si>
    <t>Upper Pay Range</t>
  </si>
  <si>
    <t>U1</t>
  </si>
  <si>
    <t>POO</t>
  </si>
  <si>
    <t>U2</t>
  </si>
  <si>
    <t>U3</t>
  </si>
  <si>
    <t>Unqualified Pay Range</t>
  </si>
  <si>
    <t>With SEN2</t>
  </si>
  <si>
    <t>UQ1</t>
  </si>
  <si>
    <t>UQ04</t>
  </si>
  <si>
    <t>UQ2</t>
  </si>
  <si>
    <t>UQ3</t>
  </si>
  <si>
    <t>UQ4</t>
  </si>
  <si>
    <t>UQ5</t>
  </si>
  <si>
    <t>UQ6</t>
  </si>
  <si>
    <t>These above points are the ones used in the Oxfordshire Model Pay Policy</t>
  </si>
  <si>
    <t>Leading Practitioner Pay Range</t>
  </si>
  <si>
    <t>LEAD PTR</t>
  </si>
  <si>
    <t>Teaching and Learning Responsibility Allowances</t>
  </si>
  <si>
    <t>TLR1 Minimum</t>
  </si>
  <si>
    <t>TLR1 Maximum</t>
  </si>
  <si>
    <t>TLR2 Minimum</t>
  </si>
  <si>
    <t>TLR2 Maximum</t>
  </si>
  <si>
    <t>TLR3* Minimum</t>
  </si>
  <si>
    <t>TLR3* Maximum</t>
  </si>
  <si>
    <t>*As explained in the pay policy TLR3s must be temporary</t>
  </si>
  <si>
    <t>The standard TLR values below are those established through the model pay policy</t>
  </si>
  <si>
    <t>TLR2 (1)</t>
  </si>
  <si>
    <t>TLR1 (1)</t>
  </si>
  <si>
    <t>TLR2 (2)</t>
  </si>
  <si>
    <t>TLR1 (2)</t>
  </si>
  <si>
    <t>TLR2 (3a)</t>
  </si>
  <si>
    <t>TLR1 (3)</t>
  </si>
  <si>
    <t>TLR2 (3b)</t>
  </si>
  <si>
    <t>TLR1 (4)</t>
  </si>
  <si>
    <t>Special Educational Needs (SEN) Allowance</t>
  </si>
  <si>
    <t>Minimum</t>
  </si>
  <si>
    <t>Maximum</t>
  </si>
  <si>
    <t>For home tutors hourly rate, take annual salary / 1265</t>
  </si>
  <si>
    <t>Leadership Group Pay</t>
  </si>
  <si>
    <t>Point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</si>
  <si>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</si>
  <si>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</si>
  <si>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</si>
  <si>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</si>
  <si>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</si>
  <si>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</si>
  <si>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</si>
  <si>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</si>
  <si>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</si>
  <si>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</si>
  <si>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</si>
  <si>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</si>
  <si>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</si>
  <si>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</si>
  <si>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</si>
  <si>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</si>
  <si>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</si>
  <si>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</si>
  <si>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</si>
  <si>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</si>
  <si>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</si>
  <si>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</si>
  <si>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</si>
  <si>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</si>
  <si>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</si>
  <si>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</si>
  <si>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</si>
  <si>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</si>
  <si>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</si>
  <si>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</si>
  <si>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L31</t>
  </si>
  <si>
    <t>L32</t>
  </si>
  <si>
    <t>L33</t>
  </si>
  <si>
    <t>L34</t>
  </si>
  <si>
    <t>L35</t>
  </si>
  <si>
    <t>L36</t>
  </si>
  <si>
    <t>L37</t>
  </si>
  <si>
    <t>L38</t>
  </si>
  <si>
    <t>L39</t>
  </si>
  <si>
    <t>L40</t>
  </si>
  <si>
    <t>L41</t>
  </si>
  <si>
    <t>L42</t>
  </si>
  <si>
    <t>L43*</t>
  </si>
  <si>
    <t>Headteacher Pay Range</t>
  </si>
  <si>
    <t>Group Size</t>
  </si>
  <si>
    <t>Annual Min</t>
  </si>
  <si>
    <t>Annual Max</t>
  </si>
  <si>
    <t>For hourly rate, divide daily rate by 6.5</t>
  </si>
  <si>
    <t>L18*</t>
  </si>
  <si>
    <t>L39*</t>
  </si>
  <si>
    <t>L35*</t>
  </si>
  <si>
    <t>L31*</t>
  </si>
  <si>
    <t>L24*</t>
  </si>
  <si>
    <t>L21*</t>
  </si>
  <si>
    <t>For daily rate, divide by 195 (194 where there is an additional bank holiday)</t>
  </si>
  <si>
    <t>* the maximum value of the final point of each of the headteacher pay ranges</t>
  </si>
  <si>
    <t>Teachers Pay award -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</si>
</sst>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164" formatCode="&quot;£&quot;#,##0"/>
    <numFmt numFmtId="165" formatCode="&quot;£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rgb="FFC00000"/>
      <name val="Arial"/>
      <family val="2"/>
    </font>
    <font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7DCEE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5F9B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D772F6"/>
        <bgColor indexed="64"/>
      </patternFill>
    </fill>
    <fill>
      <patternFill patternType="solid">
        <fgColor rgb="FFF5C773"/>
        <bgColor indexed="64"/>
      </patternFill>
    </fill>
    <fill>
      <patternFill patternType="solid">
        <fgColor rgb="FFE58BCB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left"/>
    </xf>
    <xf numFmtId="0" fontId="2" fillId="0" borderId="1" xfId="0" applyFont="1" applyBorder="1"/>
    <xf numFmtId="164" fontId="2" fillId="3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3" fillId="0" borderId="0" xfId="0" applyFont="1"/>
    <xf numFmtId="0" fontId="1" fillId="6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164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/>
    </xf>
    <xf numFmtId="6" fontId="4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center" vertical="center"/>
    </xf>
    <xf numFmtId="6" fontId="2" fillId="0" borderId="1" xfId="0" applyNumberFormat="1" applyFont="1" applyBorder="1"/>
    <xf numFmtId="0" fontId="5" fillId="0" borderId="1" xfId="0" applyFont="1" applyBorder="1" applyAlignment="1">
      <alignment horizontal="left"/>
    </xf>
    <xf numFmtId="0" fontId="1" fillId="7" borderId="1" xfId="0" applyFont="1" applyFill="1" applyBorder="1"/>
    <xf numFmtId="0" fontId="6" fillId="8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1" fillId="8" borderId="1" xfId="0" applyFont="1" applyFill="1" applyBorder="1" applyAlignment="1">
      <alignment horizontal="left"/>
    </xf>
    <xf numFmtId="0" fontId="5" fillId="8" borderId="1" xfId="0" applyFont="1" applyFill="1" applyBorder="1" applyAlignment="1">
      <alignment horizontal="center"/>
    </xf>
    <xf numFmtId="0" fontId="1" fillId="8" borderId="1" xfId="0" quotePrefix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/>
    <xf numFmtId="165" fontId="2" fillId="0" borderId="0" xfId="0" applyNumberFormat="1" applyFont="1"/>
    <xf numFmtId="164" fontId="2" fillId="0" borderId="1" xfId="0" applyNumberFormat="1" applyFont="1" applyBorder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1" fillId="6" borderId="1" xfId="0" applyFont="1" applyFill="1" applyBorder="1" applyAlignment="1">
      <alignment horizontal="left" wrapText="1"/>
    </xf>
    <xf numFmtId="6" fontId="4" fillId="9" borderId="1" xfId="0" applyNumberFormat="1" applyFont="1" applyFill="1" applyBorder="1" applyAlignment="1">
      <alignment horizontal="left"/>
    </xf>
    <xf numFmtId="6" fontId="2" fillId="9" borderId="1" xfId="0" applyNumberFormat="1" applyFont="1" applyFill="1" applyBorder="1"/>
    <xf numFmtId="0" fontId="2" fillId="0" borderId="2" xfId="0" applyFont="1" applyBorder="1"/>
    <xf numFmtId="0" fontId="7" fillId="0" borderId="2" xfId="0" applyFont="1" applyBorder="1"/>
    <xf numFmtId="165" fontId="2" fillId="0" borderId="3" xfId="0" applyNumberFormat="1" applyFont="1" applyBorder="1" applyAlignment="1">
      <alignment horizontal="center" vertical="center"/>
    </xf>
    <xf numFmtId="0" fontId="1" fillId="7" borderId="4" xfId="0" applyFont="1" applyFill="1" applyBorder="1"/>
    <xf numFmtId="0" fontId="2" fillId="0" borderId="5" xfId="0" applyFont="1" applyBorder="1"/>
    <xf numFmtId="165" fontId="2" fillId="3" borderId="1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8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32094-A683-486B-9B0E-9CE6B16A2606}">
  <dimension ref="A1:H130"/>
  <sheetViews>
    <sheetView tabSelected="1" workbookViewId="0">
      <selection activeCell="K9" sqref="K9"/>
    </sheetView>
  </sheetViews>
  <sheetFormatPr defaultColWidth="9.08984375" defaultRowHeight="14" x14ac:dyDescent="0.3"/>
  <cols>
    <col min="1" max="1" width="23" style="2" customWidth="1"/>
    <col min="2" max="2" width="11.6328125" style="2" customWidth="1"/>
    <col min="3" max="3" width="16.6328125" style="2" customWidth="1"/>
    <col min="4" max="4" width="11.90625" style="2" customWidth="1"/>
    <col min="5" max="5" width="11.6328125" style="2" customWidth="1"/>
    <col min="6" max="6" width="12.453125" style="2" customWidth="1"/>
    <col min="7" max="7" width="12.08984375" style="2" customWidth="1"/>
    <col min="8" max="16384" width="9.08984375" style="2"/>
  </cols>
  <sheetData>
    <row r="1" spans="1:8" x14ac:dyDescent="0.3">
      <c r="A1" s="1" t="s">
        <v>111</v>
      </c>
      <c r="B1" s="1"/>
      <c r="C1" s="1"/>
      <c r="D1" s="1"/>
      <c r="E1" s="1"/>
    </row>
    <row r="2" spans="1:8" x14ac:dyDescent="0.3">
      <c r="A2" s="3" t="s">
        <v>0</v>
      </c>
      <c r="B2" s="3"/>
      <c r="C2" s="3"/>
      <c r="D2" s="3"/>
      <c r="E2" s="3"/>
    </row>
    <row r="3" spans="1:8" x14ac:dyDescent="0.3">
      <c r="A3" s="4"/>
      <c r="B3" s="4"/>
      <c r="C3" s="4"/>
      <c r="D3" s="4"/>
      <c r="E3" s="4"/>
    </row>
    <row r="4" spans="1:8" x14ac:dyDescent="0.3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</row>
    <row r="5" spans="1:8" x14ac:dyDescent="0.3">
      <c r="A5" s="6" t="s">
        <v>8</v>
      </c>
      <c r="B5" s="6" t="s">
        <v>9</v>
      </c>
      <c r="C5" s="7">
        <v>32916</v>
      </c>
      <c r="D5" s="8">
        <f>C5/195</f>
        <v>168.8</v>
      </c>
      <c r="E5" s="8">
        <f>D5/6.5</f>
        <v>25.969230769230769</v>
      </c>
      <c r="F5" s="30">
        <f>((C5+2787)/195)/6.5</f>
        <v>28.168047337278104</v>
      </c>
      <c r="G5" s="30">
        <f>SUM((C5+5497)/195)/6.5</f>
        <v>30.306114398422093</v>
      </c>
      <c r="H5" s="31"/>
    </row>
    <row r="6" spans="1:8" x14ac:dyDescent="0.3">
      <c r="A6" s="6" t="s">
        <v>10</v>
      </c>
      <c r="B6" s="6" t="s">
        <v>9</v>
      </c>
      <c r="C6" s="7">
        <v>34823</v>
      </c>
      <c r="D6" s="8">
        <f t="shared" ref="D6:D10" si="0">C6/195</f>
        <v>178.57948717948719</v>
      </c>
      <c r="E6" s="8">
        <f t="shared" ref="E6:E10" si="1">D6/6.5</f>
        <v>27.473767258382644</v>
      </c>
      <c r="F6" s="30">
        <f t="shared" ref="F6:F10" si="2">((C6+2787)/195)/6.5</f>
        <v>29.672583826429978</v>
      </c>
      <c r="G6" s="30">
        <f t="shared" ref="G6:G10" si="3">SUM((C6+5497)/195)/6.5</f>
        <v>31.810650887573964</v>
      </c>
      <c r="H6" s="31"/>
    </row>
    <row r="7" spans="1:8" x14ac:dyDescent="0.3">
      <c r="A7" s="6" t="s">
        <v>11</v>
      </c>
      <c r="B7" s="6" t="s">
        <v>9</v>
      </c>
      <c r="C7" s="7">
        <v>37101</v>
      </c>
      <c r="D7" s="8">
        <f t="shared" si="0"/>
        <v>190.26153846153846</v>
      </c>
      <c r="E7" s="8">
        <f t="shared" si="1"/>
        <v>29.271005917159762</v>
      </c>
      <c r="F7" s="30">
        <f t="shared" si="2"/>
        <v>31.469822485207104</v>
      </c>
      <c r="G7" s="30">
        <f t="shared" si="3"/>
        <v>33.607889546351082</v>
      </c>
      <c r="H7" s="31"/>
    </row>
    <row r="8" spans="1:8" x14ac:dyDescent="0.3">
      <c r="A8" s="6" t="s">
        <v>12</v>
      </c>
      <c r="B8" s="6" t="s">
        <v>9</v>
      </c>
      <c r="C8" s="7">
        <v>39556</v>
      </c>
      <c r="D8" s="8">
        <f t="shared" si="0"/>
        <v>202.85128205128206</v>
      </c>
      <c r="E8" s="8">
        <f t="shared" si="1"/>
        <v>31.207889546351087</v>
      </c>
      <c r="F8" s="30">
        <f t="shared" si="2"/>
        <v>33.406706114398425</v>
      </c>
      <c r="G8" s="30">
        <f t="shared" si="3"/>
        <v>35.544773175542403</v>
      </c>
      <c r="H8" s="31"/>
    </row>
    <row r="9" spans="1:8" x14ac:dyDescent="0.3">
      <c r="A9" s="6" t="s">
        <v>13</v>
      </c>
      <c r="B9" s="6" t="s">
        <v>9</v>
      </c>
      <c r="C9" s="7">
        <v>42057</v>
      </c>
      <c r="D9" s="8">
        <f t="shared" si="0"/>
        <v>215.67692307692309</v>
      </c>
      <c r="E9" s="8">
        <f t="shared" si="1"/>
        <v>33.1810650887574</v>
      </c>
      <c r="F9" s="30">
        <f t="shared" si="2"/>
        <v>35.379881656804734</v>
      </c>
      <c r="G9" s="30">
        <f t="shared" si="3"/>
        <v>37.51794871794872</v>
      </c>
      <c r="H9" s="31"/>
    </row>
    <row r="10" spans="1:8" x14ac:dyDescent="0.3">
      <c r="A10" s="6" t="s">
        <v>14</v>
      </c>
      <c r="B10" s="6" t="s">
        <v>9</v>
      </c>
      <c r="C10" s="7">
        <v>45352</v>
      </c>
      <c r="D10" s="8">
        <f t="shared" si="0"/>
        <v>232.57435897435897</v>
      </c>
      <c r="E10" s="8">
        <f t="shared" si="1"/>
        <v>35.780670611439845</v>
      </c>
      <c r="F10" s="30">
        <f t="shared" si="2"/>
        <v>37.97948717948718</v>
      </c>
      <c r="G10" s="30">
        <f t="shared" si="3"/>
        <v>40.117554240631165</v>
      </c>
      <c r="H10" s="31"/>
    </row>
    <row r="11" spans="1:8" x14ac:dyDescent="0.3">
      <c r="C11" s="9"/>
      <c r="D11" s="9"/>
      <c r="E11" s="9"/>
    </row>
    <row r="12" spans="1:8" x14ac:dyDescent="0.3">
      <c r="A12" s="10" t="s">
        <v>15</v>
      </c>
      <c r="B12" s="10" t="s">
        <v>2</v>
      </c>
      <c r="C12" s="10" t="s">
        <v>3</v>
      </c>
      <c r="D12" s="10" t="s">
        <v>4</v>
      </c>
      <c r="E12" s="10" t="s">
        <v>5</v>
      </c>
      <c r="F12" s="10" t="s">
        <v>6</v>
      </c>
      <c r="G12" s="10" t="s">
        <v>7</v>
      </c>
    </row>
    <row r="13" spans="1:8" x14ac:dyDescent="0.3">
      <c r="A13" s="6" t="s">
        <v>16</v>
      </c>
      <c r="B13" s="6" t="s">
        <v>17</v>
      </c>
      <c r="C13" s="7">
        <v>47472</v>
      </c>
      <c r="D13" s="8">
        <f>C13/195</f>
        <v>243.44615384615383</v>
      </c>
      <c r="E13" s="8">
        <f>D13/6.5</f>
        <v>37.453254437869823</v>
      </c>
      <c r="F13" s="30">
        <f>((C13+2787)/195)/6.5</f>
        <v>39.652071005917158</v>
      </c>
      <c r="G13" s="30">
        <f>SUM((C13+5497)/195)/6.5</f>
        <v>41.790138067061143</v>
      </c>
    </row>
    <row r="14" spans="1:8" x14ac:dyDescent="0.3">
      <c r="A14" s="6" t="s">
        <v>18</v>
      </c>
      <c r="B14" s="6" t="s">
        <v>17</v>
      </c>
      <c r="C14" s="7">
        <v>49232</v>
      </c>
      <c r="D14" s="8">
        <f t="shared" ref="D14:D15" si="4">C14/195</f>
        <v>252.47179487179488</v>
      </c>
      <c r="E14" s="8">
        <f t="shared" ref="E14:E15" si="5">D14/6.5</f>
        <v>38.84181459566075</v>
      </c>
      <c r="F14" s="30">
        <f t="shared" ref="F14:F15" si="6">((C14+2787)/195)/6.5</f>
        <v>41.040631163708092</v>
      </c>
      <c r="G14" s="30">
        <f t="shared" ref="G14:G15" si="7">SUM((C14+5497)/195)/6.5</f>
        <v>43.17869822485207</v>
      </c>
    </row>
    <row r="15" spans="1:8" x14ac:dyDescent="0.3">
      <c r="A15" s="6" t="s">
        <v>19</v>
      </c>
      <c r="B15" s="6" t="s">
        <v>17</v>
      </c>
      <c r="C15" s="7">
        <v>51048</v>
      </c>
      <c r="D15" s="8">
        <f t="shared" si="4"/>
        <v>261.78461538461539</v>
      </c>
      <c r="E15" s="8">
        <f t="shared" si="5"/>
        <v>40.274556213017753</v>
      </c>
      <c r="F15" s="30">
        <f t="shared" si="6"/>
        <v>42.473372781065095</v>
      </c>
      <c r="G15" s="30">
        <f t="shared" si="7"/>
        <v>44.611439842209066</v>
      </c>
    </row>
    <row r="16" spans="1:8" x14ac:dyDescent="0.3">
      <c r="C16" s="9"/>
      <c r="D16" s="9"/>
      <c r="E16" s="9"/>
    </row>
    <row r="17" spans="1:7" x14ac:dyDescent="0.3">
      <c r="A17" s="11" t="s">
        <v>20</v>
      </c>
      <c r="B17" s="11" t="s">
        <v>2</v>
      </c>
      <c r="C17" s="11" t="s">
        <v>3</v>
      </c>
      <c r="D17" s="11" t="s">
        <v>4</v>
      </c>
      <c r="E17" s="11" t="s">
        <v>5</v>
      </c>
      <c r="F17" s="11" t="s">
        <v>6</v>
      </c>
      <c r="G17" s="11" t="s">
        <v>21</v>
      </c>
    </row>
    <row r="18" spans="1:7" x14ac:dyDescent="0.3">
      <c r="A18" s="6" t="s">
        <v>22</v>
      </c>
      <c r="B18" s="6" t="s">
        <v>23</v>
      </c>
      <c r="C18" s="7">
        <v>22601</v>
      </c>
      <c r="D18" s="8">
        <f>C18/195</f>
        <v>115.9025641025641</v>
      </c>
      <c r="E18" s="8">
        <f>D18/6.5</f>
        <v>17.831163708086784</v>
      </c>
      <c r="F18" s="30">
        <f>((C18+2787)/195)/6.5</f>
        <v>20.029980276134122</v>
      </c>
      <c r="G18" s="30">
        <f>SUM((C18+5497)/195)/6.5</f>
        <v>22.168047337278104</v>
      </c>
    </row>
    <row r="19" spans="1:7" x14ac:dyDescent="0.3">
      <c r="A19" s="6" t="s">
        <v>24</v>
      </c>
      <c r="B19" s="6" t="s">
        <v>23</v>
      </c>
      <c r="C19" s="7">
        <v>25193</v>
      </c>
      <c r="D19" s="8">
        <f t="shared" ref="D19:D23" si="8">C19/195</f>
        <v>129.1948717948718</v>
      </c>
      <c r="E19" s="8">
        <f t="shared" ref="E19:E23" si="9">D19/6.5</f>
        <v>19.876134122287969</v>
      </c>
      <c r="F19" s="30">
        <f t="shared" ref="F19:F23" si="10">((C19+2787)/195)/6.5</f>
        <v>22.074950690335303</v>
      </c>
      <c r="G19" s="30">
        <f t="shared" ref="G19:G23" si="11">SUM((C19+5497)/195)/6.5</f>
        <v>24.213017751479292</v>
      </c>
    </row>
    <row r="20" spans="1:7" x14ac:dyDescent="0.3">
      <c r="A20" s="6" t="s">
        <v>25</v>
      </c>
      <c r="B20" s="6" t="s">
        <v>23</v>
      </c>
      <c r="C20" s="7">
        <v>27785</v>
      </c>
      <c r="D20" s="8">
        <f t="shared" si="8"/>
        <v>142.48717948717947</v>
      </c>
      <c r="E20" s="8">
        <f t="shared" si="9"/>
        <v>21.92110453648915</v>
      </c>
      <c r="F20" s="30">
        <f t="shared" si="10"/>
        <v>24.119921104536488</v>
      </c>
      <c r="G20" s="30">
        <f t="shared" si="11"/>
        <v>26.257988165680477</v>
      </c>
    </row>
    <row r="21" spans="1:7" x14ac:dyDescent="0.3">
      <c r="A21" s="6" t="s">
        <v>26</v>
      </c>
      <c r="B21" s="6" t="s">
        <v>23</v>
      </c>
      <c r="C21" s="7">
        <v>30071</v>
      </c>
      <c r="D21" s="8">
        <f t="shared" si="8"/>
        <v>154.21025641025642</v>
      </c>
      <c r="E21" s="8">
        <f t="shared" si="9"/>
        <v>23.724654832347142</v>
      </c>
      <c r="F21" s="30">
        <f t="shared" si="10"/>
        <v>25.923471400394476</v>
      </c>
      <c r="G21" s="30">
        <f t="shared" si="11"/>
        <v>28.061538461538461</v>
      </c>
    </row>
    <row r="22" spans="1:7" x14ac:dyDescent="0.3">
      <c r="A22" s="6" t="s">
        <v>27</v>
      </c>
      <c r="B22" s="6" t="s">
        <v>23</v>
      </c>
      <c r="C22" s="7">
        <v>32667</v>
      </c>
      <c r="D22" s="8">
        <f t="shared" si="8"/>
        <v>167.52307692307693</v>
      </c>
      <c r="E22" s="8">
        <f t="shared" si="9"/>
        <v>25.772781065088758</v>
      </c>
      <c r="F22" s="30">
        <f t="shared" si="10"/>
        <v>27.971597633136092</v>
      </c>
      <c r="G22" s="30">
        <f t="shared" si="11"/>
        <v>30.109664694280077</v>
      </c>
    </row>
    <row r="23" spans="1:7" x14ac:dyDescent="0.3">
      <c r="A23" s="6" t="s">
        <v>28</v>
      </c>
      <c r="B23" s="6" t="s">
        <v>23</v>
      </c>
      <c r="C23" s="7">
        <v>35259</v>
      </c>
      <c r="D23" s="8">
        <f t="shared" si="8"/>
        <v>180.8153846153846</v>
      </c>
      <c r="E23" s="8">
        <f t="shared" si="9"/>
        <v>27.817751479289939</v>
      </c>
      <c r="F23" s="30">
        <f t="shared" si="10"/>
        <v>30.016568047337277</v>
      </c>
      <c r="G23" s="30">
        <f t="shared" si="11"/>
        <v>32.154635108481266</v>
      </c>
    </row>
    <row r="24" spans="1:7" ht="14.5" x14ac:dyDescent="0.35">
      <c r="A24" s="12" t="s">
        <v>29</v>
      </c>
    </row>
    <row r="26" spans="1:7" ht="28" x14ac:dyDescent="0.3">
      <c r="A26" s="34" t="s">
        <v>30</v>
      </c>
      <c r="B26" s="13" t="s">
        <v>3</v>
      </c>
      <c r="C26" s="13" t="s">
        <v>3</v>
      </c>
    </row>
    <row r="27" spans="1:7" x14ac:dyDescent="0.3">
      <c r="A27" s="14" t="s">
        <v>31</v>
      </c>
      <c r="B27" s="14">
        <v>1</v>
      </c>
      <c r="C27" s="7">
        <v>52026</v>
      </c>
    </row>
    <row r="28" spans="1:7" x14ac:dyDescent="0.3">
      <c r="A28" s="14" t="s">
        <v>31</v>
      </c>
      <c r="B28" s="14">
        <v>2</v>
      </c>
      <c r="C28" s="7">
        <v>53332</v>
      </c>
    </row>
    <row r="29" spans="1:7" x14ac:dyDescent="0.3">
      <c r="A29" s="14" t="s">
        <v>31</v>
      </c>
      <c r="B29" s="14">
        <v>3</v>
      </c>
      <c r="C29" s="7">
        <v>54663</v>
      </c>
    </row>
    <row r="30" spans="1:7" x14ac:dyDescent="0.3">
      <c r="A30" s="14" t="s">
        <v>31</v>
      </c>
      <c r="B30" s="14">
        <v>4</v>
      </c>
      <c r="C30" s="7">
        <v>56022</v>
      </c>
    </row>
    <row r="31" spans="1:7" x14ac:dyDescent="0.3">
      <c r="A31" s="14" t="s">
        <v>31</v>
      </c>
      <c r="B31" s="14">
        <v>5</v>
      </c>
      <c r="C31" s="7">
        <v>57418</v>
      </c>
    </row>
    <row r="32" spans="1:7" x14ac:dyDescent="0.3">
      <c r="A32" s="14" t="s">
        <v>31</v>
      </c>
      <c r="B32" s="14">
        <v>6</v>
      </c>
      <c r="C32" s="7">
        <v>58857</v>
      </c>
    </row>
    <row r="33" spans="1:4" x14ac:dyDescent="0.3">
      <c r="A33" s="14" t="s">
        <v>31</v>
      </c>
      <c r="B33" s="14">
        <v>7</v>
      </c>
      <c r="C33" s="7">
        <v>60443</v>
      </c>
    </row>
    <row r="34" spans="1:4" x14ac:dyDescent="0.3">
      <c r="A34" s="14" t="s">
        <v>31</v>
      </c>
      <c r="B34" s="14">
        <v>8</v>
      </c>
      <c r="C34" s="7">
        <v>61836</v>
      </c>
    </row>
    <row r="35" spans="1:4" x14ac:dyDescent="0.3">
      <c r="A35" s="14" t="s">
        <v>31</v>
      </c>
      <c r="B35" s="14">
        <v>9</v>
      </c>
      <c r="C35" s="7">
        <v>63381</v>
      </c>
    </row>
    <row r="36" spans="1:4" x14ac:dyDescent="0.3">
      <c r="A36" s="14" t="s">
        <v>31</v>
      </c>
      <c r="B36" s="14">
        <v>10</v>
      </c>
      <c r="C36" s="7">
        <v>65010</v>
      </c>
    </row>
    <row r="37" spans="1:4" x14ac:dyDescent="0.3">
      <c r="A37" s="14" t="s">
        <v>31</v>
      </c>
      <c r="B37" s="15">
        <v>11</v>
      </c>
      <c r="C37" s="7">
        <v>66695</v>
      </c>
    </row>
    <row r="38" spans="1:4" x14ac:dyDescent="0.3">
      <c r="A38" s="14" t="s">
        <v>31</v>
      </c>
      <c r="B38" s="14">
        <v>12</v>
      </c>
      <c r="C38" s="7">
        <v>68233</v>
      </c>
    </row>
    <row r="39" spans="1:4" x14ac:dyDescent="0.3">
      <c r="A39" s="14" t="s">
        <v>31</v>
      </c>
      <c r="B39" s="14">
        <v>13</v>
      </c>
      <c r="C39" s="7">
        <v>69937</v>
      </c>
    </row>
    <row r="40" spans="1:4" x14ac:dyDescent="0.3">
      <c r="A40" s="14" t="s">
        <v>31</v>
      </c>
      <c r="B40" s="14">
        <v>14</v>
      </c>
      <c r="C40" s="7">
        <v>71682</v>
      </c>
    </row>
    <row r="41" spans="1:4" x14ac:dyDescent="0.3">
      <c r="A41" s="14" t="s">
        <v>31</v>
      </c>
      <c r="B41" s="14">
        <v>15</v>
      </c>
      <c r="C41" s="7">
        <v>73465</v>
      </c>
    </row>
    <row r="42" spans="1:4" x14ac:dyDescent="0.3">
      <c r="A42" s="14" t="s">
        <v>31</v>
      </c>
      <c r="B42" s="14">
        <v>16</v>
      </c>
      <c r="C42" s="7">
        <v>75419</v>
      </c>
    </row>
    <row r="43" spans="1:4" x14ac:dyDescent="0.3">
      <c r="A43" s="14" t="s">
        <v>31</v>
      </c>
      <c r="B43" s="15">
        <v>17</v>
      </c>
      <c r="C43" s="7">
        <v>77150</v>
      </c>
    </row>
    <row r="44" spans="1:4" x14ac:dyDescent="0.3">
      <c r="A44" s="14" t="s">
        <v>31</v>
      </c>
      <c r="B44" s="14">
        <v>18</v>
      </c>
      <c r="C44" s="7">
        <v>79092</v>
      </c>
    </row>
    <row r="45" spans="1:4" x14ac:dyDescent="0.3">
      <c r="A45" s="16"/>
      <c r="B45" s="16"/>
      <c r="C45" s="17"/>
    </row>
    <row r="46" spans="1:4" x14ac:dyDescent="0.3">
      <c r="A46" s="18" t="s">
        <v>32</v>
      </c>
      <c r="B46" s="16"/>
      <c r="C46" s="17"/>
    </row>
    <row r="47" spans="1:4" x14ac:dyDescent="0.3">
      <c r="A47" s="14" t="s">
        <v>33</v>
      </c>
      <c r="B47" s="35">
        <v>10174</v>
      </c>
      <c r="C47" s="32" t="s">
        <v>34</v>
      </c>
      <c r="D47" s="36">
        <v>17216</v>
      </c>
    </row>
    <row r="48" spans="1:4" x14ac:dyDescent="0.3">
      <c r="A48" s="14" t="s">
        <v>35</v>
      </c>
      <c r="B48" s="35">
        <v>3527</v>
      </c>
      <c r="C48" s="32" t="s">
        <v>36</v>
      </c>
      <c r="D48" s="36">
        <v>8611</v>
      </c>
    </row>
    <row r="49" spans="1:6" x14ac:dyDescent="0.3">
      <c r="A49" s="14" t="s">
        <v>37</v>
      </c>
      <c r="B49" s="35">
        <v>702</v>
      </c>
      <c r="C49" s="32" t="s">
        <v>38</v>
      </c>
      <c r="D49" s="36">
        <v>3478</v>
      </c>
    </row>
    <row r="50" spans="1:6" x14ac:dyDescent="0.3">
      <c r="A50" s="16" t="s">
        <v>39</v>
      </c>
      <c r="B50" s="16"/>
      <c r="C50" s="33"/>
    </row>
    <row r="51" spans="1:6" x14ac:dyDescent="0.3">
      <c r="A51" s="16"/>
      <c r="B51" s="16"/>
      <c r="C51" s="33"/>
    </row>
    <row r="52" spans="1:6" x14ac:dyDescent="0.3">
      <c r="A52" s="16" t="s">
        <v>40</v>
      </c>
      <c r="B52" s="16"/>
      <c r="C52" s="33"/>
    </row>
    <row r="53" spans="1:6" x14ac:dyDescent="0.3">
      <c r="A53" s="14" t="s">
        <v>41</v>
      </c>
      <c r="B53" s="19">
        <v>3527</v>
      </c>
      <c r="C53" s="32" t="s">
        <v>42</v>
      </c>
      <c r="D53" s="21">
        <v>10174</v>
      </c>
      <c r="E53" s="44"/>
      <c r="F53" s="44"/>
    </row>
    <row r="54" spans="1:6" x14ac:dyDescent="0.3">
      <c r="A54" s="14" t="s">
        <v>43</v>
      </c>
      <c r="B54" s="19">
        <v>5871</v>
      </c>
      <c r="C54" s="32" t="s">
        <v>44</v>
      </c>
      <c r="D54" s="21">
        <v>12517</v>
      </c>
      <c r="E54" s="44"/>
      <c r="F54" s="44"/>
    </row>
    <row r="55" spans="1:6" x14ac:dyDescent="0.3">
      <c r="A55" s="14" t="s">
        <v>45</v>
      </c>
      <c r="B55" s="19">
        <v>8214</v>
      </c>
      <c r="C55" s="32" t="s">
        <v>46</v>
      </c>
      <c r="D55" s="21">
        <v>14864</v>
      </c>
      <c r="E55" s="44"/>
      <c r="F55" s="44"/>
    </row>
    <row r="56" spans="1:6" x14ac:dyDescent="0.3">
      <c r="A56" s="14" t="s">
        <v>47</v>
      </c>
      <c r="B56" s="19">
        <v>8611</v>
      </c>
      <c r="C56" s="32" t="s">
        <v>48</v>
      </c>
      <c r="D56" s="21">
        <v>17216</v>
      </c>
      <c r="E56" s="44"/>
      <c r="F56" s="44"/>
    </row>
    <row r="57" spans="1:6" x14ac:dyDescent="0.3">
      <c r="A57" s="16"/>
      <c r="B57" s="16"/>
      <c r="C57" s="17"/>
    </row>
    <row r="58" spans="1:6" x14ac:dyDescent="0.3">
      <c r="A58" s="22" t="s">
        <v>49</v>
      </c>
      <c r="B58" s="14"/>
      <c r="C58" s="20"/>
      <c r="D58" s="6"/>
    </row>
    <row r="59" spans="1:6" x14ac:dyDescent="0.3">
      <c r="A59" s="14" t="s">
        <v>50</v>
      </c>
      <c r="B59" s="19">
        <v>2787</v>
      </c>
      <c r="C59" s="32" t="s">
        <v>51</v>
      </c>
      <c r="D59" s="21">
        <v>5497</v>
      </c>
    </row>
    <row r="60" spans="1:6" x14ac:dyDescent="0.3">
      <c r="A60" s="16"/>
      <c r="B60" s="16"/>
      <c r="C60" s="17"/>
    </row>
    <row r="61" spans="1:6" x14ac:dyDescent="0.3">
      <c r="A61" s="16" t="s">
        <v>52</v>
      </c>
      <c r="B61" s="16"/>
      <c r="C61" s="17"/>
    </row>
    <row r="63" spans="1:6" x14ac:dyDescent="0.3">
      <c r="A63" s="23" t="s">
        <v>53</v>
      </c>
    </row>
    <row r="64" spans="1:6" x14ac:dyDescent="0.3">
      <c r="A64" s="23" t="s">
        <v>54</v>
      </c>
      <c r="B64" s="40" t="s">
        <v>3</v>
      </c>
      <c r="C64" s="23" t="s">
        <v>4</v>
      </c>
      <c r="D64" s="23" t="s">
        <v>5</v>
      </c>
    </row>
    <row r="65" spans="1:4" x14ac:dyDescent="0.3">
      <c r="A65" s="37" t="s">
        <v>55</v>
      </c>
      <c r="B65" s="43">
        <v>51773</v>
      </c>
      <c r="C65" s="39">
        <f>B65/195</f>
        <v>265.50256410256412</v>
      </c>
      <c r="D65" s="8">
        <f>C65/6.5</f>
        <v>40.846548323471403</v>
      </c>
    </row>
    <row r="66" spans="1:4" x14ac:dyDescent="0.3">
      <c r="A66" s="37" t="s">
        <v>56</v>
      </c>
      <c r="B66" s="43">
        <v>53069</v>
      </c>
      <c r="C66" s="39">
        <f t="shared" ref="C66:C114" si="12">B66/195</f>
        <v>272.14871794871794</v>
      </c>
      <c r="D66" s="8">
        <f t="shared" ref="D66:D114" si="13">C66/6.5</f>
        <v>41.86903353057199</v>
      </c>
    </row>
    <row r="67" spans="1:4" x14ac:dyDescent="0.3">
      <c r="A67" s="37" t="s">
        <v>57</v>
      </c>
      <c r="B67" s="43">
        <v>54394</v>
      </c>
      <c r="C67" s="39">
        <f t="shared" si="12"/>
        <v>278.94358974358977</v>
      </c>
      <c r="D67" s="8">
        <f t="shared" si="13"/>
        <v>42.914398422090734</v>
      </c>
    </row>
    <row r="68" spans="1:4" x14ac:dyDescent="0.3">
      <c r="A68" s="37" t="s">
        <v>58</v>
      </c>
      <c r="B68" s="43">
        <v>55747</v>
      </c>
      <c r="C68" s="39">
        <f t="shared" si="12"/>
        <v>285.88205128205129</v>
      </c>
      <c r="D68" s="8">
        <f t="shared" si="13"/>
        <v>43.981854043392509</v>
      </c>
    </row>
    <row r="69" spans="1:4" x14ac:dyDescent="0.3">
      <c r="A69" s="37" t="s">
        <v>59</v>
      </c>
      <c r="B69" s="43">
        <v>57137</v>
      </c>
      <c r="C69" s="39">
        <f t="shared" si="12"/>
        <v>293.01025641025643</v>
      </c>
      <c r="D69" s="8">
        <f t="shared" si="13"/>
        <v>45.078500986193298</v>
      </c>
    </row>
    <row r="70" spans="1:4" x14ac:dyDescent="0.3">
      <c r="A70" s="37" t="s">
        <v>60</v>
      </c>
      <c r="B70" s="43">
        <v>58569</v>
      </c>
      <c r="C70" s="39">
        <f t="shared" si="12"/>
        <v>300.35384615384618</v>
      </c>
      <c r="D70" s="8">
        <f t="shared" si="13"/>
        <v>46.208284023668639</v>
      </c>
    </row>
    <row r="71" spans="1:4" x14ac:dyDescent="0.3">
      <c r="A71" s="37" t="s">
        <v>61</v>
      </c>
      <c r="B71" s="43">
        <v>60145</v>
      </c>
      <c r="C71" s="39">
        <f t="shared" si="12"/>
        <v>308.43589743589746</v>
      </c>
      <c r="D71" s="8">
        <f t="shared" si="13"/>
        <v>47.451676528599606</v>
      </c>
    </row>
    <row r="72" spans="1:4" x14ac:dyDescent="0.3">
      <c r="A72" s="37" t="s">
        <v>62</v>
      </c>
      <c r="B72" s="43">
        <v>61534</v>
      </c>
      <c r="C72" s="39">
        <f t="shared" si="12"/>
        <v>315.55897435897435</v>
      </c>
      <c r="D72" s="8">
        <f t="shared" si="13"/>
        <v>48.547534516765282</v>
      </c>
    </row>
    <row r="73" spans="1:4" x14ac:dyDescent="0.3">
      <c r="A73" s="37" t="s">
        <v>63</v>
      </c>
      <c r="B73" s="43">
        <v>63070</v>
      </c>
      <c r="C73" s="39">
        <f t="shared" si="12"/>
        <v>323.43589743589746</v>
      </c>
      <c r="D73" s="8">
        <f t="shared" si="13"/>
        <v>49.75936883629192</v>
      </c>
    </row>
    <row r="74" spans="1:4" x14ac:dyDescent="0.3">
      <c r="A74" s="37" t="s">
        <v>64</v>
      </c>
      <c r="B74" s="43">
        <v>64691</v>
      </c>
      <c r="C74" s="39">
        <f t="shared" si="12"/>
        <v>331.74871794871797</v>
      </c>
      <c r="D74" s="8">
        <f t="shared" si="13"/>
        <v>51.038264299802762</v>
      </c>
    </row>
    <row r="75" spans="1:4" x14ac:dyDescent="0.3">
      <c r="A75" s="37" t="s">
        <v>65</v>
      </c>
      <c r="B75" s="43">
        <v>66368</v>
      </c>
      <c r="C75" s="39">
        <f t="shared" si="12"/>
        <v>340.34871794871793</v>
      </c>
      <c r="D75" s="8">
        <f t="shared" si="13"/>
        <v>52.36134122287968</v>
      </c>
    </row>
    <row r="76" spans="1:4" x14ac:dyDescent="0.3">
      <c r="A76" s="37" t="s">
        <v>66</v>
      </c>
      <c r="B76" s="43">
        <v>67898</v>
      </c>
      <c r="C76" s="39">
        <f t="shared" si="12"/>
        <v>348.1948717948718</v>
      </c>
      <c r="D76" s="8">
        <f t="shared" si="13"/>
        <v>53.568441814595658</v>
      </c>
    </row>
    <row r="77" spans="1:4" x14ac:dyDescent="0.3">
      <c r="A77" s="37" t="s">
        <v>67</v>
      </c>
      <c r="B77" s="43">
        <v>69596</v>
      </c>
      <c r="C77" s="39">
        <f t="shared" si="12"/>
        <v>356.9025641025641</v>
      </c>
      <c r="D77" s="8">
        <f t="shared" si="13"/>
        <v>54.908086785009864</v>
      </c>
    </row>
    <row r="78" spans="1:4" x14ac:dyDescent="0.3">
      <c r="A78" s="37" t="s">
        <v>68</v>
      </c>
      <c r="B78" s="43">
        <v>71330</v>
      </c>
      <c r="C78" s="39">
        <f t="shared" si="12"/>
        <v>365.79487179487177</v>
      </c>
      <c r="D78" s="8">
        <f t="shared" si="13"/>
        <v>56.276134122287964</v>
      </c>
    </row>
    <row r="79" spans="1:4" x14ac:dyDescent="0.3">
      <c r="A79" s="37" t="s">
        <v>69</v>
      </c>
      <c r="B79" s="43">
        <v>73105</v>
      </c>
      <c r="C79" s="39">
        <f t="shared" si="12"/>
        <v>374.89743589743591</v>
      </c>
      <c r="D79" s="8">
        <f t="shared" si="13"/>
        <v>57.676528599605525</v>
      </c>
    </row>
    <row r="80" spans="1:4" x14ac:dyDescent="0.3">
      <c r="A80" s="37" t="s">
        <v>70</v>
      </c>
      <c r="B80" s="43">
        <v>75049</v>
      </c>
      <c r="C80" s="39">
        <f t="shared" si="12"/>
        <v>384.86666666666667</v>
      </c>
      <c r="D80" s="8">
        <f t="shared" si="13"/>
        <v>59.210256410256413</v>
      </c>
    </row>
    <row r="81" spans="1:4" x14ac:dyDescent="0.3">
      <c r="A81" s="37" t="s">
        <v>71</v>
      </c>
      <c r="B81" s="43">
        <v>76772</v>
      </c>
      <c r="C81" s="39">
        <f t="shared" si="12"/>
        <v>393.70256410256411</v>
      </c>
      <c r="D81" s="8">
        <f t="shared" si="13"/>
        <v>60.569625246548327</v>
      </c>
    </row>
    <row r="82" spans="1:4" x14ac:dyDescent="0.3">
      <c r="A82" s="38" t="s">
        <v>103</v>
      </c>
      <c r="B82" s="42">
        <v>77924</v>
      </c>
      <c r="C82" s="39">
        <f t="shared" si="12"/>
        <v>399.6102564102564</v>
      </c>
      <c r="D82" s="8">
        <f t="shared" si="13"/>
        <v>61.478500986193289</v>
      </c>
    </row>
    <row r="83" spans="1:4" x14ac:dyDescent="0.3">
      <c r="A83" s="38" t="s">
        <v>72</v>
      </c>
      <c r="B83" s="42">
        <v>78702</v>
      </c>
      <c r="C83" s="39">
        <f t="shared" si="12"/>
        <v>403.6</v>
      </c>
      <c r="D83" s="8">
        <f t="shared" si="13"/>
        <v>62.092307692307699</v>
      </c>
    </row>
    <row r="84" spans="1:4" x14ac:dyDescent="0.3">
      <c r="A84" s="37" t="s">
        <v>73</v>
      </c>
      <c r="B84" s="43">
        <v>80655</v>
      </c>
      <c r="C84" s="39">
        <f t="shared" si="12"/>
        <v>413.61538461538464</v>
      </c>
      <c r="D84" s="8">
        <f t="shared" si="13"/>
        <v>63.633136094674562</v>
      </c>
    </row>
    <row r="85" spans="1:4" x14ac:dyDescent="0.3">
      <c r="A85" s="37" t="s">
        <v>74</v>
      </c>
      <c r="B85" s="43">
        <v>82654</v>
      </c>
      <c r="C85" s="39">
        <f t="shared" si="12"/>
        <v>423.86666666666667</v>
      </c>
      <c r="D85" s="8">
        <f t="shared" si="13"/>
        <v>65.210256410256406</v>
      </c>
    </row>
    <row r="86" spans="1:4" x14ac:dyDescent="0.3">
      <c r="A86" s="38" t="s">
        <v>108</v>
      </c>
      <c r="B86" s="42">
        <v>83860</v>
      </c>
      <c r="C86" s="39">
        <f t="shared" si="12"/>
        <v>430.05128205128204</v>
      </c>
      <c r="D86" s="8">
        <f t="shared" si="13"/>
        <v>66.161735700197241</v>
      </c>
    </row>
    <row r="87" spans="1:4" x14ac:dyDescent="0.3">
      <c r="A87" s="38" t="s">
        <v>75</v>
      </c>
      <c r="B87" s="42">
        <v>84699</v>
      </c>
      <c r="C87" s="39">
        <f t="shared" si="12"/>
        <v>434.35384615384618</v>
      </c>
      <c r="D87" s="8">
        <f t="shared" si="13"/>
        <v>66.823668639053253</v>
      </c>
    </row>
    <row r="88" spans="1:4" x14ac:dyDescent="0.3">
      <c r="A88" s="37" t="s">
        <v>76</v>
      </c>
      <c r="B88" s="42">
        <v>86803</v>
      </c>
      <c r="C88" s="39">
        <f t="shared" si="12"/>
        <v>445.14358974358976</v>
      </c>
      <c r="D88" s="8">
        <f t="shared" si="13"/>
        <v>68.483629191321498</v>
      </c>
    </row>
    <row r="89" spans="1:4" x14ac:dyDescent="0.3">
      <c r="A89" s="37" t="s">
        <v>77</v>
      </c>
      <c r="B89" s="42">
        <v>88951</v>
      </c>
      <c r="C89" s="39">
        <f t="shared" si="12"/>
        <v>456.15897435897438</v>
      </c>
      <c r="D89" s="8">
        <f t="shared" si="13"/>
        <v>70.178303747534514</v>
      </c>
    </row>
    <row r="90" spans="1:4" x14ac:dyDescent="0.3">
      <c r="A90" s="38" t="s">
        <v>107</v>
      </c>
      <c r="B90" s="42">
        <v>90255</v>
      </c>
      <c r="C90" s="39">
        <f t="shared" si="12"/>
        <v>462.84615384615387</v>
      </c>
      <c r="D90" s="8">
        <f t="shared" si="13"/>
        <v>71.207100591715985</v>
      </c>
    </row>
    <row r="91" spans="1:4" x14ac:dyDescent="0.3">
      <c r="A91" s="38" t="s">
        <v>78</v>
      </c>
      <c r="B91" s="42">
        <v>91158</v>
      </c>
      <c r="C91" s="39">
        <f t="shared" si="12"/>
        <v>467.47692307692307</v>
      </c>
      <c r="D91" s="8">
        <f t="shared" si="13"/>
        <v>71.919526627218929</v>
      </c>
    </row>
    <row r="92" spans="1:4" x14ac:dyDescent="0.3">
      <c r="A92" s="37" t="s">
        <v>79</v>
      </c>
      <c r="B92" s="43">
        <v>93424</v>
      </c>
      <c r="C92" s="39">
        <f t="shared" si="12"/>
        <v>479.0974358974359</v>
      </c>
      <c r="D92" s="8">
        <f t="shared" si="13"/>
        <v>73.707297830374756</v>
      </c>
    </row>
    <row r="93" spans="1:4" x14ac:dyDescent="0.3">
      <c r="A93" s="37" t="s">
        <v>80</v>
      </c>
      <c r="B93" s="43">
        <v>95735</v>
      </c>
      <c r="C93" s="39">
        <f t="shared" si="12"/>
        <v>490.94871794871796</v>
      </c>
      <c r="D93" s="8">
        <f t="shared" si="13"/>
        <v>75.530571992110453</v>
      </c>
    </row>
    <row r="94" spans="1:4" x14ac:dyDescent="0.3">
      <c r="A94" s="38" t="s">
        <v>81</v>
      </c>
      <c r="B94" s="42">
        <v>97136</v>
      </c>
      <c r="C94" s="39">
        <f t="shared" si="12"/>
        <v>498.13333333333333</v>
      </c>
      <c r="D94" s="8">
        <f t="shared" si="13"/>
        <v>76.635897435897434</v>
      </c>
    </row>
    <row r="95" spans="1:4" x14ac:dyDescent="0.3">
      <c r="A95" s="38" t="s">
        <v>81</v>
      </c>
      <c r="B95" s="42">
        <v>98106</v>
      </c>
      <c r="C95" s="39">
        <f t="shared" si="12"/>
        <v>503.10769230769233</v>
      </c>
      <c r="D95" s="8">
        <f t="shared" si="13"/>
        <v>77.40118343195266</v>
      </c>
    </row>
    <row r="96" spans="1:4" x14ac:dyDescent="0.3">
      <c r="A96" s="37" t="s">
        <v>82</v>
      </c>
      <c r="B96" s="43">
        <v>100540</v>
      </c>
      <c r="C96" s="39">
        <f t="shared" si="12"/>
        <v>515.58974358974353</v>
      </c>
      <c r="D96" s="8">
        <f t="shared" si="13"/>
        <v>79.321499013806701</v>
      </c>
    </row>
    <row r="97" spans="1:5" x14ac:dyDescent="0.3">
      <c r="A97" s="37" t="s">
        <v>83</v>
      </c>
      <c r="B97" s="43">
        <v>103030</v>
      </c>
      <c r="C97" s="39">
        <f t="shared" si="12"/>
        <v>528.35897435897436</v>
      </c>
      <c r="D97" s="8">
        <f t="shared" si="13"/>
        <v>81.285996055226832</v>
      </c>
    </row>
    <row r="98" spans="1:5" x14ac:dyDescent="0.3">
      <c r="A98" s="37" t="s">
        <v>84</v>
      </c>
      <c r="B98" s="43">
        <v>105595</v>
      </c>
      <c r="C98" s="39">
        <f t="shared" si="12"/>
        <v>541.51282051282055</v>
      </c>
      <c r="D98" s="8">
        <f t="shared" si="13"/>
        <v>83.309664694280087</v>
      </c>
    </row>
    <row r="99" spans="1:5" x14ac:dyDescent="0.3">
      <c r="A99" s="38" t="s">
        <v>106</v>
      </c>
      <c r="B99" s="42">
        <v>107131</v>
      </c>
      <c r="C99" s="39">
        <f t="shared" si="12"/>
        <v>549.3897435897436</v>
      </c>
      <c r="D99" s="8">
        <f t="shared" si="13"/>
        <v>84.521499013806704</v>
      </c>
    </row>
    <row r="100" spans="1:5" x14ac:dyDescent="0.3">
      <c r="A100" s="38" t="s">
        <v>85</v>
      </c>
      <c r="B100" s="42">
        <v>108202</v>
      </c>
      <c r="C100" s="39">
        <f t="shared" si="12"/>
        <v>554.88205128205129</v>
      </c>
      <c r="D100" s="8">
        <f t="shared" si="13"/>
        <v>85.366469428007889</v>
      </c>
    </row>
    <row r="101" spans="1:5" x14ac:dyDescent="0.3">
      <c r="A101" s="37" t="s">
        <v>86</v>
      </c>
      <c r="B101" s="43">
        <v>110892</v>
      </c>
      <c r="C101" s="39">
        <f t="shared" si="12"/>
        <v>568.67692307692312</v>
      </c>
      <c r="D101" s="8">
        <f t="shared" si="13"/>
        <v>87.488757396449714</v>
      </c>
    </row>
    <row r="102" spans="1:5" x14ac:dyDescent="0.3">
      <c r="A102" s="37" t="s">
        <v>87</v>
      </c>
      <c r="B102" s="43">
        <v>113646</v>
      </c>
      <c r="C102" s="39">
        <f t="shared" si="12"/>
        <v>582.79999999999995</v>
      </c>
      <c r="D102" s="8">
        <f t="shared" si="13"/>
        <v>89.661538461538456</v>
      </c>
    </row>
    <row r="103" spans="1:5" x14ac:dyDescent="0.3">
      <c r="A103" s="37" t="s">
        <v>88</v>
      </c>
      <c r="B103" s="43">
        <v>116456</v>
      </c>
      <c r="C103" s="39">
        <f t="shared" si="12"/>
        <v>597.21025641025642</v>
      </c>
      <c r="D103" s="8">
        <f t="shared" si="13"/>
        <v>91.878500986193302</v>
      </c>
    </row>
    <row r="104" spans="1:5" x14ac:dyDescent="0.3">
      <c r="A104" s="38" t="s">
        <v>105</v>
      </c>
      <c r="B104" s="42">
        <v>118169</v>
      </c>
      <c r="C104" s="39">
        <f t="shared" si="12"/>
        <v>605.99487179487176</v>
      </c>
      <c r="D104" s="8">
        <f t="shared" si="13"/>
        <v>93.229980276134114</v>
      </c>
    </row>
    <row r="105" spans="1:5" x14ac:dyDescent="0.3">
      <c r="A105" s="38" t="s">
        <v>89</v>
      </c>
      <c r="B105" s="42">
        <v>119350</v>
      </c>
      <c r="C105" s="39">
        <f t="shared" si="12"/>
        <v>612.0512820512821</v>
      </c>
      <c r="D105" s="8">
        <f t="shared" si="13"/>
        <v>94.161735700197241</v>
      </c>
    </row>
    <row r="106" spans="1:5" x14ac:dyDescent="0.3">
      <c r="A106" s="37" t="s">
        <v>90</v>
      </c>
      <c r="B106" s="43">
        <v>122306</v>
      </c>
      <c r="C106" s="39">
        <f t="shared" si="12"/>
        <v>627.21025641025642</v>
      </c>
      <c r="D106" s="8">
        <f t="shared" si="13"/>
        <v>96.493885601577915</v>
      </c>
    </row>
    <row r="107" spans="1:5" x14ac:dyDescent="0.3">
      <c r="A107" s="37" t="s">
        <v>91</v>
      </c>
      <c r="B107" s="43">
        <v>125345</v>
      </c>
      <c r="C107" s="39">
        <f t="shared" si="12"/>
        <v>642.79487179487182</v>
      </c>
      <c r="D107" s="8">
        <f t="shared" si="13"/>
        <v>98.891518737672584</v>
      </c>
    </row>
    <row r="108" spans="1:5" x14ac:dyDescent="0.3">
      <c r="A108" s="37" t="s">
        <v>92</v>
      </c>
      <c r="B108" s="43">
        <v>128447</v>
      </c>
      <c r="C108" s="39">
        <f t="shared" si="12"/>
        <v>658.70256410256411</v>
      </c>
      <c r="D108" s="8">
        <f t="shared" si="13"/>
        <v>101.3388560157791</v>
      </c>
    </row>
    <row r="109" spans="1:5" x14ac:dyDescent="0.3">
      <c r="A109" s="38" t="s">
        <v>104</v>
      </c>
      <c r="B109" s="42">
        <v>130274</v>
      </c>
      <c r="C109" s="39">
        <f t="shared" si="12"/>
        <v>668.07179487179485</v>
      </c>
      <c r="D109" s="8">
        <f t="shared" si="13"/>
        <v>102.78027613412229</v>
      </c>
      <c r="E109" s="41"/>
    </row>
    <row r="110" spans="1:5" x14ac:dyDescent="0.3">
      <c r="A110" s="38" t="s">
        <v>93</v>
      </c>
      <c r="B110" s="42">
        <v>131578</v>
      </c>
      <c r="C110" s="39">
        <f t="shared" si="12"/>
        <v>674.75897435897434</v>
      </c>
      <c r="D110" s="8">
        <f t="shared" si="13"/>
        <v>103.80907297830375</v>
      </c>
    </row>
    <row r="111" spans="1:5" x14ac:dyDescent="0.3">
      <c r="A111" s="37" t="s">
        <v>94</v>
      </c>
      <c r="B111" s="43">
        <v>134860</v>
      </c>
      <c r="C111" s="39">
        <f t="shared" si="12"/>
        <v>691.58974358974353</v>
      </c>
      <c r="D111" s="8">
        <f t="shared" si="13"/>
        <v>106.39842209072978</v>
      </c>
    </row>
    <row r="112" spans="1:5" x14ac:dyDescent="0.3">
      <c r="A112" s="37" t="s">
        <v>95</v>
      </c>
      <c r="B112" s="43">
        <v>138230</v>
      </c>
      <c r="C112" s="39">
        <f t="shared" si="12"/>
        <v>708.87179487179492</v>
      </c>
      <c r="D112" s="8">
        <f t="shared" si="13"/>
        <v>109.05719921104537</v>
      </c>
    </row>
    <row r="113" spans="1:4" x14ac:dyDescent="0.3">
      <c r="A113" s="37" t="s">
        <v>96</v>
      </c>
      <c r="B113" s="43">
        <v>141693</v>
      </c>
      <c r="C113" s="39">
        <f t="shared" si="12"/>
        <v>726.63076923076926</v>
      </c>
      <c r="D113" s="8">
        <f t="shared" si="13"/>
        <v>111.78934911242604</v>
      </c>
    </row>
    <row r="114" spans="1:4" x14ac:dyDescent="0.3">
      <c r="A114" s="37" t="s">
        <v>97</v>
      </c>
      <c r="B114" s="43">
        <v>143796</v>
      </c>
      <c r="C114" s="39">
        <f t="shared" si="12"/>
        <v>737.4153846153846</v>
      </c>
      <c r="D114" s="8">
        <f t="shared" si="13"/>
        <v>113.44852071005917</v>
      </c>
    </row>
    <row r="116" spans="1:4" ht="28" x14ac:dyDescent="0.3">
      <c r="A116" s="24" t="s">
        <v>98</v>
      </c>
    </row>
    <row r="117" spans="1:4" x14ac:dyDescent="0.3">
      <c r="B117" s="25"/>
    </row>
    <row r="118" spans="1:4" x14ac:dyDescent="0.3">
      <c r="A118" s="26" t="s">
        <v>99</v>
      </c>
      <c r="B118" s="27" t="s">
        <v>100</v>
      </c>
      <c r="C118" s="28" t="s">
        <v>101</v>
      </c>
    </row>
    <row r="119" spans="1:4" x14ac:dyDescent="0.3">
      <c r="A119" s="29">
        <v>1</v>
      </c>
      <c r="B119" s="7">
        <v>58569</v>
      </c>
      <c r="C119" s="7">
        <v>77924</v>
      </c>
    </row>
    <row r="120" spans="1:4" x14ac:dyDescent="0.3">
      <c r="A120" s="29">
        <v>2</v>
      </c>
      <c r="B120" s="7">
        <v>61534</v>
      </c>
      <c r="C120" s="7">
        <v>83860</v>
      </c>
    </row>
    <row r="121" spans="1:4" x14ac:dyDescent="0.3">
      <c r="A121" s="29">
        <v>3</v>
      </c>
      <c r="B121" s="7">
        <v>66368</v>
      </c>
      <c r="C121" s="7">
        <v>90255</v>
      </c>
    </row>
    <row r="122" spans="1:4" x14ac:dyDescent="0.3">
      <c r="A122" s="29">
        <v>4</v>
      </c>
      <c r="B122" s="7">
        <v>71330</v>
      </c>
      <c r="C122" s="7">
        <v>97136</v>
      </c>
    </row>
    <row r="123" spans="1:4" x14ac:dyDescent="0.3">
      <c r="A123" s="29">
        <v>5</v>
      </c>
      <c r="B123" s="7">
        <v>78702</v>
      </c>
      <c r="C123" s="7">
        <v>107131</v>
      </c>
    </row>
    <row r="124" spans="1:4" x14ac:dyDescent="0.3">
      <c r="A124" s="29">
        <v>6</v>
      </c>
      <c r="B124" s="7">
        <v>84699</v>
      </c>
      <c r="C124" s="7">
        <v>118169</v>
      </c>
    </row>
    <row r="125" spans="1:4" x14ac:dyDescent="0.3">
      <c r="A125" s="29">
        <v>7</v>
      </c>
      <c r="B125" s="7">
        <v>91158</v>
      </c>
      <c r="C125" s="7">
        <v>130274</v>
      </c>
    </row>
    <row r="126" spans="1:4" x14ac:dyDescent="0.3">
      <c r="A126" s="29">
        <v>8</v>
      </c>
      <c r="B126" s="7">
        <v>100540</v>
      </c>
      <c r="C126" s="7">
        <v>143796</v>
      </c>
    </row>
    <row r="128" spans="1:4" x14ac:dyDescent="0.3">
      <c r="A128" s="2" t="s">
        <v>109</v>
      </c>
    </row>
    <row r="129" spans="1:1" x14ac:dyDescent="0.3">
      <c r="A129" s="2" t="s">
        <v>102</v>
      </c>
    </row>
    <row r="130" spans="1:1" x14ac:dyDescent="0.3">
      <c r="A130" s="2" t="s">
        <v>110</v>
      </c>
    </row>
  </sheetData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Teachers Pay award Hourly rates 2020</dc:title>
  <dc:creator>Trarieux, Amy - Corporate Services</dc:creator>
  <cp:lastModifiedBy>Taylor, Anne-Marie - Oxfordshire County Council</cp:lastModifiedBy>
  <cp:lastPrinted>2019-10-08T12:57:29Z</cp:lastPrinted>
  <dcterms:created xsi:type="dcterms:W3CDTF">2019-10-08T12:26:16Z</dcterms:created>
  <dcterms:modified xsi:type="dcterms:W3CDTF">2025-09-02T16:44:49Z</dcterms:modified>
</cp:coreProperties>
</file>