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HR &amp; OD\Terms &amp; Conditions\Pay\2024 Pay Awards\Teacher\"/>
    </mc:Choice>
  </mc:AlternateContent>
  <xr:revisionPtr revIDLastSave="0" documentId="13_ncr:1_{94F4A639-B573-4E63-9638-ED3C098CF284}" xr6:coauthVersionLast="47" xr6:coauthVersionMax="47" xr10:uidLastSave="{00000000-0000-0000-0000-000000000000}"/>
  <bookViews>
    <workbookView xWindow="-110" yWindow="-110" windowWidth="19420" windowHeight="10420" xr2:uid="{4862E121-48AA-4A35-A5E8-927EF040E0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F23" i="1"/>
  <c r="F22" i="1"/>
  <c r="F21" i="1"/>
  <c r="F20" i="1"/>
  <c r="F19" i="1"/>
  <c r="F18" i="1"/>
  <c r="G14" i="1"/>
  <c r="G15" i="1"/>
  <c r="G13" i="1"/>
  <c r="F14" i="1"/>
  <c r="F15" i="1"/>
  <c r="F13" i="1"/>
  <c r="G6" i="1"/>
  <c r="G7" i="1"/>
  <c r="G8" i="1"/>
  <c r="G9" i="1"/>
  <c r="G10" i="1"/>
  <c r="G5" i="1"/>
  <c r="F6" i="1"/>
  <c r="F7" i="1"/>
  <c r="F8" i="1"/>
  <c r="F9" i="1"/>
  <c r="F10" i="1"/>
  <c r="F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65" i="1"/>
  <c r="D19" i="1"/>
  <c r="D20" i="1"/>
  <c r="D21" i="1"/>
  <c r="D22" i="1"/>
  <c r="D23" i="1"/>
  <c r="D18" i="1"/>
  <c r="D14" i="1"/>
  <c r="D15" i="1"/>
  <c r="D13" i="1"/>
  <c r="D6" i="1"/>
  <c r="D7" i="1"/>
  <c r="D8" i="1"/>
  <c r="D9" i="1"/>
  <c r="D10" i="1"/>
  <c r="D5" i="1"/>
  <c r="D114" i="1" l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E23" i="1"/>
  <c r="E22" i="1"/>
  <c r="E21" i="1"/>
  <c r="E20" i="1"/>
  <c r="E19" i="1"/>
  <c r="E18" i="1"/>
  <c r="E15" i="1"/>
  <c r="E14" i="1"/>
  <c r="E13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<sst xmlns="http://schemas.openxmlformats.org/spreadsheetml/2006/main" count="158" uniqueCount="112">
  <si>
    <t>For schools using the Oxfordshire Model Pay Policy</t>
  </si>
  <si>
    <t>Main Pay Range</t>
  </si>
  <si>
    <t>TPA Code</t>
  </si>
  <si>
    <t>Per Annum</t>
  </si>
  <si>
    <t>Per Day</t>
  </si>
  <si>
    <t>Per Hour</t>
  </si>
  <si>
    <t>With SEN1</t>
  </si>
  <si>
    <t>With SEN 2</t>
  </si>
  <si>
    <t>M1</t>
  </si>
  <si>
    <t>WOO</t>
  </si>
  <si>
    <t>M2</t>
  </si>
  <si>
    <t>M3</t>
  </si>
  <si>
    <t>M4</t>
  </si>
  <si>
    <t>M5</t>
  </si>
  <si>
    <t>M6</t>
  </si>
  <si>
    <t>Upper Pay Range</t>
  </si>
  <si>
    <t>U1</t>
  </si>
  <si>
    <t>POO</t>
  </si>
  <si>
    <t>U2</t>
  </si>
  <si>
    <t>U3</t>
  </si>
  <si>
    <t>Unqualified Pay Range</t>
  </si>
  <si>
    <t>With SEN2</t>
  </si>
  <si>
    <t>UQ1</t>
  </si>
  <si>
    <t>UQ04</t>
  </si>
  <si>
    <t>UQ2</t>
  </si>
  <si>
    <t>UQ3</t>
  </si>
  <si>
    <t>UQ4</t>
  </si>
  <si>
    <t>UQ5</t>
  </si>
  <si>
    <t>UQ6</t>
  </si>
  <si>
    <t>These above points are the ones used in the Oxfordshire Model Pay Policy</t>
  </si>
  <si>
    <t>Leading Practitioner Pay Range</t>
  </si>
  <si>
    <t>LEAD PTR</t>
  </si>
  <si>
    <t>Teaching and Learning Responsibility Allowances</t>
  </si>
  <si>
    <t>TLR1 Minimum</t>
  </si>
  <si>
    <t>TLR1 Maximum</t>
  </si>
  <si>
    <t>TLR2 Minimum</t>
  </si>
  <si>
    <t>TLR2 Maximum</t>
  </si>
  <si>
    <t>TLR3* Minimum</t>
  </si>
  <si>
    <t>TLR3* Maximum</t>
  </si>
  <si>
    <t>*As explained in the pay policy TLR3s must be temporary</t>
  </si>
  <si>
    <t>The standard TLR values below are those established through the model pay policy</t>
  </si>
  <si>
    <t>TLR2 (1)</t>
  </si>
  <si>
    <t>TLR1 (1)</t>
  </si>
  <si>
    <t>TLR2 (2)</t>
  </si>
  <si>
    <t>TLR1 (2)</t>
  </si>
  <si>
    <t>TLR2 (3a)</t>
  </si>
  <si>
    <t>TLR1 (3)</t>
  </si>
  <si>
    <t>TLR2 (3b)</t>
  </si>
  <si>
    <t>TLR1 (4)</t>
  </si>
  <si>
    <t>Special Educational Needs (SEN) Allowance</t>
  </si>
  <si>
    <t>Minimum</t>
  </si>
  <si>
    <t>Maximum</t>
  </si>
  <si>
    <t>For home tutors hourly rate, take annual salary / 1265</t>
  </si>
  <si>
    <t>Leadership Group Pay</t>
  </si>
  <si>
    <t>Point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</si>
  <si>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</si>
  <si>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</si>
  <si>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</si>
  <si>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</si>
  <si>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</si>
  <si>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</si>
  <si>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</si>
  <si>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</si>
  <si>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</si>
  <si>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</si>
  <si>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</si>
  <si>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</si>
  <si>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</si>
  <si>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</si>
  <si>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</si>
  <si>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</si>
  <si>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</si>
  <si>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</si>
  <si>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</si>
  <si>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</si>
  <si>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</si>
  <si>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</si>
  <si>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</si>
  <si>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</si>
  <si>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</si>
  <si>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</si>
  <si>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</si>
  <si>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</si>
  <si>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</si>
  <si>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</si>
  <si>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</si>
  <si>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</si>
  <si>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</si>
  <si>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</si>
  <si>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</si>
  <si>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</si>
  <si>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</si>
  <si>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</si>
  <si>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</si>
  <si>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</si>
  <si>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</si>
  <si>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</si>
  <si>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L43*</t>
  </si>
  <si>
    <t>Headteacher Pay Range</t>
  </si>
  <si>
    <t>Group Size</t>
  </si>
  <si>
    <t>Annual Min</t>
  </si>
  <si>
    <t>Annual Max</t>
  </si>
  <si>
    <t>For hourly rate, divide daily rate by 6.5</t>
  </si>
  <si>
    <t>L18*</t>
  </si>
  <si>
    <t>L39*</t>
  </si>
  <si>
    <t>L35*</t>
  </si>
  <si>
    <t>L31*</t>
  </si>
  <si>
    <t>L24*</t>
  </si>
  <si>
    <t>L21*</t>
  </si>
  <si>
    <t>For daily rate, divide by 195 (194 where there is an additional bank holiday)</t>
  </si>
  <si>
    <t>* the maximum value of the final point of each of the headteacher pay ranges</t>
  </si>
  <si>
    <t>Teachers Pay award -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</si>
</sst>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rgb="FFC00000"/>
      <name val="Arial"/>
      <family val="2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7DCEE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5F9B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D772F6"/>
        <bgColor indexed="64"/>
      </patternFill>
    </fill>
    <fill>
      <patternFill patternType="solid">
        <fgColor rgb="FFF5C773"/>
        <bgColor indexed="64"/>
      </patternFill>
    </fill>
    <fill>
      <patternFill patternType="solid">
        <fgColor rgb="FFE58BCB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3" fillId="0" borderId="0" xfId="0" applyFont="1"/>
    <xf numFmtId="0" fontId="1" fillId="6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6" fontId="4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 vertical="center"/>
    </xf>
    <xf numFmtId="6" fontId="2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1" fillId="7" borderId="1" xfId="0" applyFont="1" applyFill="1" applyBorder="1"/>
    <xf numFmtId="0" fontId="6" fillId="8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" fillId="8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center"/>
    </xf>
    <xf numFmtId="0" fontId="1" fillId="8" borderId="1" xfId="0" quotePrefix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/>
    <xf numFmtId="165" fontId="2" fillId="0" borderId="0" xfId="0" applyNumberFormat="1" applyFont="1"/>
    <xf numFmtId="164" fontId="2" fillId="0" borderId="1" xfId="0" applyNumberFormat="1" applyFont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6" borderId="1" xfId="0" applyFont="1" applyFill="1" applyBorder="1" applyAlignment="1">
      <alignment horizontal="left" wrapText="1"/>
    </xf>
    <xf numFmtId="6" fontId="4" fillId="9" borderId="1" xfId="0" applyNumberFormat="1" applyFont="1" applyFill="1" applyBorder="1" applyAlignment="1">
      <alignment horizontal="left"/>
    </xf>
    <xf numFmtId="6" fontId="2" fillId="9" borderId="1" xfId="0" applyNumberFormat="1" applyFont="1" applyFill="1" applyBorder="1"/>
    <xf numFmtId="0" fontId="2" fillId="0" borderId="2" xfId="0" applyFont="1" applyBorder="1"/>
    <xf numFmtId="0" fontId="7" fillId="0" borderId="2" xfId="0" applyFont="1" applyBorder="1"/>
    <xf numFmtId="165" fontId="2" fillId="0" borderId="3" xfId="0" applyNumberFormat="1" applyFont="1" applyBorder="1" applyAlignment="1">
      <alignment horizontal="center" vertical="center"/>
    </xf>
    <xf numFmtId="0" fontId="1" fillId="7" borderId="4" xfId="0" applyFont="1" applyFill="1" applyBorder="1"/>
    <xf numFmtId="3" fontId="8" fillId="3" borderId="1" xfId="0" applyNumberFormat="1" applyFont="1" applyFill="1" applyBorder="1" applyAlignment="1">
      <alignment horizontal="center" vertical="center"/>
    </xf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32094-A683-486B-9B0E-9CE6B16A2606}">
  <dimension ref="A1:H130"/>
  <sheetViews>
    <sheetView tabSelected="1" workbookViewId="0">
      <selection activeCell="I5" sqref="I5"/>
    </sheetView>
  </sheetViews>
  <sheetFormatPr defaultColWidth="9.08984375" defaultRowHeight="14" x14ac:dyDescent="0.3"/>
  <cols>
    <col min="1" max="1" width="23" style="2" customWidth="1"/>
    <col min="2" max="2" width="11.6328125" style="2" customWidth="1"/>
    <col min="3" max="3" width="16.6328125" style="2" customWidth="1"/>
    <col min="4" max="4" width="11.90625" style="2" customWidth="1"/>
    <col min="5" max="5" width="11.6328125" style="2" customWidth="1"/>
    <col min="6" max="6" width="12.453125" style="2" customWidth="1"/>
    <col min="7" max="7" width="12.08984375" style="2" customWidth="1"/>
    <col min="8" max="16384" width="9.08984375" style="2"/>
  </cols>
  <sheetData>
    <row r="1" spans="1:8" x14ac:dyDescent="0.3">
      <c r="A1" s="1" t="s">
        <v>111</v>
      </c>
      <c r="B1" s="1"/>
      <c r="C1" s="1"/>
      <c r="D1" s="1"/>
      <c r="E1" s="1"/>
    </row>
    <row r="2" spans="1:8" x14ac:dyDescent="0.3">
      <c r="A2" s="3" t="s">
        <v>0</v>
      </c>
      <c r="B2" s="3"/>
      <c r="C2" s="3"/>
      <c r="D2" s="3"/>
      <c r="E2" s="3"/>
    </row>
    <row r="3" spans="1:8" x14ac:dyDescent="0.3">
      <c r="A3" s="4"/>
      <c r="B3" s="4"/>
      <c r="C3" s="4"/>
      <c r="D3" s="4"/>
      <c r="E3" s="4"/>
    </row>
    <row r="4" spans="1:8" x14ac:dyDescent="0.3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</row>
    <row r="5" spans="1:8" x14ac:dyDescent="0.3">
      <c r="A5" s="6" t="s">
        <v>8</v>
      </c>
      <c r="B5" s="6" t="s">
        <v>9</v>
      </c>
      <c r="C5" s="7">
        <v>31650</v>
      </c>
      <c r="D5" s="8">
        <f>C5/195</f>
        <v>162.30769230769232</v>
      </c>
      <c r="E5" s="8">
        <f>D5/6.5</f>
        <v>24.970414201183434</v>
      </c>
      <c r="F5" s="30">
        <f>((C5+2679)/195)/6.5</f>
        <v>27.084023668639055</v>
      </c>
      <c r="G5" s="30">
        <f>SUM((C5+5285)/195)/6.5</f>
        <v>29.140039447731755</v>
      </c>
      <c r="H5" s="31"/>
    </row>
    <row r="6" spans="1:8" x14ac:dyDescent="0.3">
      <c r="A6" s="6" t="s">
        <v>10</v>
      </c>
      <c r="B6" s="6" t="s">
        <v>9</v>
      </c>
      <c r="C6" s="7">
        <v>33483</v>
      </c>
      <c r="D6" s="8">
        <f t="shared" ref="D6:D10" si="0">C6/195</f>
        <v>171.7076923076923</v>
      </c>
      <c r="E6" s="8">
        <f t="shared" ref="E6:E10" si="1">D6/6.5</f>
        <v>26.416568047337275</v>
      </c>
      <c r="F6" s="30">
        <f t="shared" ref="F6:F10" si="2">((C6+2679)/195)/6.5</f>
        <v>28.530177514792896</v>
      </c>
      <c r="G6" s="30">
        <f t="shared" ref="G6:G10" si="3">SUM((C6+5285)/195)/6.5</f>
        <v>30.586193293885604</v>
      </c>
      <c r="H6" s="31"/>
    </row>
    <row r="7" spans="1:8" x14ac:dyDescent="0.3">
      <c r="A7" s="6" t="s">
        <v>11</v>
      </c>
      <c r="B7" s="6" t="s">
        <v>9</v>
      </c>
      <c r="C7" s="7">
        <v>35674</v>
      </c>
      <c r="D7" s="8">
        <f t="shared" si="0"/>
        <v>182.94358974358974</v>
      </c>
      <c r="E7" s="8">
        <f t="shared" si="1"/>
        <v>28.145167652859961</v>
      </c>
      <c r="F7" s="30">
        <f t="shared" si="2"/>
        <v>30.258777120315582</v>
      </c>
      <c r="G7" s="30">
        <f t="shared" si="3"/>
        <v>32.314792899408289</v>
      </c>
      <c r="H7" s="31"/>
    </row>
    <row r="8" spans="1:8" x14ac:dyDescent="0.3">
      <c r="A8" s="6" t="s">
        <v>12</v>
      </c>
      <c r="B8" s="6" t="s">
        <v>9</v>
      </c>
      <c r="C8" s="7">
        <v>38034</v>
      </c>
      <c r="D8" s="8">
        <f t="shared" si="0"/>
        <v>195.04615384615386</v>
      </c>
      <c r="E8" s="8">
        <f t="shared" si="1"/>
        <v>30.007100591715979</v>
      </c>
      <c r="F8" s="30">
        <f t="shared" si="2"/>
        <v>32.1207100591716</v>
      </c>
      <c r="G8" s="30">
        <f t="shared" si="3"/>
        <v>34.176725838264296</v>
      </c>
      <c r="H8" s="31"/>
    </row>
    <row r="9" spans="1:8" x14ac:dyDescent="0.3">
      <c r="A9" s="6" t="s">
        <v>13</v>
      </c>
      <c r="B9" s="6" t="s">
        <v>9</v>
      </c>
      <c r="C9" s="7">
        <v>40439</v>
      </c>
      <c r="D9" s="8">
        <f t="shared" si="0"/>
        <v>207.37948717948717</v>
      </c>
      <c r="E9" s="8">
        <f t="shared" si="1"/>
        <v>31.904536489151873</v>
      </c>
      <c r="F9" s="30">
        <f t="shared" si="2"/>
        <v>34.018145956607491</v>
      </c>
      <c r="G9" s="30">
        <f t="shared" si="3"/>
        <v>36.074161735700201</v>
      </c>
      <c r="H9" s="31"/>
    </row>
    <row r="10" spans="1:8" x14ac:dyDescent="0.3">
      <c r="A10" s="6" t="s">
        <v>14</v>
      </c>
      <c r="B10" s="6" t="s">
        <v>9</v>
      </c>
      <c r="C10" s="7">
        <v>43607</v>
      </c>
      <c r="D10" s="8">
        <f t="shared" si="0"/>
        <v>223.62564102564102</v>
      </c>
      <c r="E10" s="8">
        <f t="shared" si="1"/>
        <v>34.403944773175539</v>
      </c>
      <c r="F10" s="30">
        <f t="shared" si="2"/>
        <v>36.517554240631164</v>
      </c>
      <c r="G10" s="30">
        <f t="shared" si="3"/>
        <v>38.573570019723867</v>
      </c>
      <c r="H10" s="31"/>
    </row>
    <row r="11" spans="1:8" x14ac:dyDescent="0.3">
      <c r="C11" s="9"/>
      <c r="D11" s="9"/>
      <c r="E11" s="9"/>
    </row>
    <row r="12" spans="1:8" x14ac:dyDescent="0.3">
      <c r="A12" s="10" t="s">
        <v>15</v>
      </c>
      <c r="B12" s="10" t="s">
        <v>2</v>
      </c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</row>
    <row r="13" spans="1:8" x14ac:dyDescent="0.3">
      <c r="A13" s="6" t="s">
        <v>16</v>
      </c>
      <c r="B13" s="6" t="s">
        <v>17</v>
      </c>
      <c r="C13" s="7">
        <v>45646</v>
      </c>
      <c r="D13" s="8">
        <f>C13/195</f>
        <v>234.08205128205128</v>
      </c>
      <c r="E13" s="8">
        <f>D13/6.5</f>
        <v>36.012623274161733</v>
      </c>
      <c r="F13" s="30">
        <f t="shared" ref="F13:F15" si="4">((C13+2679)/195)/6.5</f>
        <v>38.126232741617358</v>
      </c>
      <c r="G13" s="30">
        <f t="shared" ref="G13:G15" si="5">SUM((C13+5285)/195)/6.5</f>
        <v>40.182248520710054</v>
      </c>
    </row>
    <row r="14" spans="1:8" x14ac:dyDescent="0.3">
      <c r="A14" s="6" t="s">
        <v>18</v>
      </c>
      <c r="B14" s="6" t="s">
        <v>17</v>
      </c>
      <c r="C14" s="7">
        <v>47338</v>
      </c>
      <c r="D14" s="8">
        <f t="shared" ref="D14:D15" si="6">C14/195</f>
        <v>242.75897435897437</v>
      </c>
      <c r="E14" s="8">
        <f t="shared" ref="E14:E15" si="7">D14/6.5</f>
        <v>37.347534516765286</v>
      </c>
      <c r="F14" s="30">
        <f t="shared" si="4"/>
        <v>39.461143984220904</v>
      </c>
      <c r="G14" s="30">
        <f t="shared" si="5"/>
        <v>41.517159763313614</v>
      </c>
    </row>
    <row r="15" spans="1:8" x14ac:dyDescent="0.3">
      <c r="A15" s="6" t="s">
        <v>19</v>
      </c>
      <c r="B15" s="6" t="s">
        <v>17</v>
      </c>
      <c r="C15" s="7">
        <v>49084</v>
      </c>
      <c r="D15" s="8">
        <f t="shared" si="6"/>
        <v>251.71282051282051</v>
      </c>
      <c r="E15" s="8">
        <f t="shared" si="7"/>
        <v>38.725049309664698</v>
      </c>
      <c r="F15" s="30">
        <f t="shared" si="4"/>
        <v>40.838658777120322</v>
      </c>
      <c r="G15" s="30">
        <f t="shared" si="5"/>
        <v>42.894674556213019</v>
      </c>
    </row>
    <row r="16" spans="1:8" x14ac:dyDescent="0.3">
      <c r="C16" s="9"/>
      <c r="D16" s="9"/>
      <c r="E16" s="9"/>
    </row>
    <row r="17" spans="1:7" x14ac:dyDescent="0.3">
      <c r="A17" s="11" t="s">
        <v>20</v>
      </c>
      <c r="B17" s="11" t="s">
        <v>2</v>
      </c>
      <c r="C17" s="11" t="s">
        <v>3</v>
      </c>
      <c r="D17" s="11" t="s">
        <v>4</v>
      </c>
      <c r="E17" s="11" t="s">
        <v>5</v>
      </c>
      <c r="F17" s="11" t="s">
        <v>6</v>
      </c>
      <c r="G17" s="11" t="s">
        <v>21</v>
      </c>
    </row>
    <row r="18" spans="1:7" x14ac:dyDescent="0.3">
      <c r="A18" s="6" t="s">
        <v>22</v>
      </c>
      <c r="B18" s="6" t="s">
        <v>23</v>
      </c>
      <c r="C18" s="7">
        <v>21731</v>
      </c>
      <c r="D18" s="8">
        <f>C18/195</f>
        <v>111.44102564102565</v>
      </c>
      <c r="E18" s="8">
        <f>D18/6.5</f>
        <v>17.144773175542408</v>
      </c>
      <c r="F18" s="30">
        <f t="shared" ref="F18:F23" si="8">((C18+2679)/195)/6.5</f>
        <v>19.258382642998029</v>
      </c>
      <c r="G18" s="30">
        <f t="shared" ref="G18:G23" si="9">SUM((C18+5285)/195)/6.5</f>
        <v>21.314398422090729</v>
      </c>
    </row>
    <row r="19" spans="1:7" x14ac:dyDescent="0.3">
      <c r="A19" s="6" t="s">
        <v>24</v>
      </c>
      <c r="B19" s="6" t="s">
        <v>23</v>
      </c>
      <c r="C19" s="7">
        <v>24224</v>
      </c>
      <c r="D19" s="8">
        <f t="shared" ref="D19:D23" si="10">C19/195</f>
        <v>124.22564102564102</v>
      </c>
      <c r="E19" s="8">
        <f t="shared" ref="E19:E23" si="11">D19/6.5</f>
        <v>19.111637080867851</v>
      </c>
      <c r="F19" s="30">
        <f t="shared" si="8"/>
        <v>21.225246548323472</v>
      </c>
      <c r="G19" s="30">
        <f t="shared" si="9"/>
        <v>23.281262327416172</v>
      </c>
    </row>
    <row r="20" spans="1:7" x14ac:dyDescent="0.3">
      <c r="A20" s="6" t="s">
        <v>25</v>
      </c>
      <c r="B20" s="6" t="s">
        <v>23</v>
      </c>
      <c r="C20" s="7">
        <v>26716</v>
      </c>
      <c r="D20" s="8">
        <f t="shared" si="10"/>
        <v>137.00512820512822</v>
      </c>
      <c r="E20" s="8">
        <f t="shared" si="11"/>
        <v>21.077712031558185</v>
      </c>
      <c r="F20" s="30">
        <f t="shared" si="8"/>
        <v>23.191321499013807</v>
      </c>
      <c r="G20" s="30">
        <f t="shared" si="9"/>
        <v>25.247337278106507</v>
      </c>
    </row>
    <row r="21" spans="1:7" x14ac:dyDescent="0.3">
      <c r="A21" s="6" t="s">
        <v>26</v>
      </c>
      <c r="B21" s="6" t="s">
        <v>23</v>
      </c>
      <c r="C21" s="7">
        <v>28914</v>
      </c>
      <c r="D21" s="8">
        <f t="shared" si="10"/>
        <v>148.27692307692308</v>
      </c>
      <c r="E21" s="8">
        <f t="shared" si="11"/>
        <v>22.811834319526628</v>
      </c>
      <c r="F21" s="30">
        <f t="shared" si="8"/>
        <v>24.92544378698225</v>
      </c>
      <c r="G21" s="30">
        <f t="shared" si="9"/>
        <v>26.98145956607495</v>
      </c>
    </row>
    <row r="22" spans="1:7" x14ac:dyDescent="0.3">
      <c r="A22" s="6" t="s">
        <v>27</v>
      </c>
      <c r="B22" s="6" t="s">
        <v>23</v>
      </c>
      <c r="C22" s="7">
        <v>31410</v>
      </c>
      <c r="D22" s="8">
        <f t="shared" si="10"/>
        <v>161.07692307692307</v>
      </c>
      <c r="E22" s="8">
        <f t="shared" si="11"/>
        <v>24.781065088757394</v>
      </c>
      <c r="F22" s="30">
        <f t="shared" si="8"/>
        <v>26.894674556213015</v>
      </c>
      <c r="G22" s="30">
        <f t="shared" si="9"/>
        <v>28.950690335305719</v>
      </c>
    </row>
    <row r="23" spans="1:7" x14ac:dyDescent="0.3">
      <c r="A23" s="6" t="s">
        <v>28</v>
      </c>
      <c r="B23" s="6" t="s">
        <v>23</v>
      </c>
      <c r="C23" s="7">
        <v>33902</v>
      </c>
      <c r="D23" s="8">
        <f t="shared" si="10"/>
        <v>173.85641025641024</v>
      </c>
      <c r="E23" s="8">
        <f t="shared" si="11"/>
        <v>26.747140039447729</v>
      </c>
      <c r="F23" s="30">
        <f t="shared" si="8"/>
        <v>28.860749506903353</v>
      </c>
      <c r="G23" s="30">
        <f t="shared" si="9"/>
        <v>30.916765285996057</v>
      </c>
    </row>
    <row r="24" spans="1:7" ht="14.5" x14ac:dyDescent="0.35">
      <c r="A24" s="12" t="s">
        <v>29</v>
      </c>
    </row>
    <row r="26" spans="1:7" ht="28" x14ac:dyDescent="0.3">
      <c r="A26" s="34" t="s">
        <v>30</v>
      </c>
      <c r="B26" s="13" t="s">
        <v>3</v>
      </c>
      <c r="C26" s="13" t="s">
        <v>3</v>
      </c>
    </row>
    <row r="27" spans="1:7" x14ac:dyDescent="0.3">
      <c r="A27" s="14" t="s">
        <v>31</v>
      </c>
      <c r="B27" s="14">
        <v>1</v>
      </c>
      <c r="C27" s="7">
        <v>50025</v>
      </c>
    </row>
    <row r="28" spans="1:7" x14ac:dyDescent="0.3">
      <c r="A28" s="14" t="s">
        <v>31</v>
      </c>
      <c r="B28" s="14">
        <v>2</v>
      </c>
      <c r="C28" s="7">
        <v>51280</v>
      </c>
    </row>
    <row r="29" spans="1:7" x14ac:dyDescent="0.3">
      <c r="A29" s="14" t="s">
        <v>31</v>
      </c>
      <c r="B29" s="14">
        <v>3</v>
      </c>
      <c r="C29" s="7">
        <v>52560</v>
      </c>
    </row>
    <row r="30" spans="1:7" x14ac:dyDescent="0.3">
      <c r="A30" s="14" t="s">
        <v>31</v>
      </c>
      <c r="B30" s="14">
        <v>4</v>
      </c>
      <c r="C30" s="7">
        <v>53867</v>
      </c>
    </row>
    <row r="31" spans="1:7" x14ac:dyDescent="0.3">
      <c r="A31" s="14" t="s">
        <v>31</v>
      </c>
      <c r="B31" s="14">
        <v>5</v>
      </c>
      <c r="C31" s="7">
        <v>55209</v>
      </c>
    </row>
    <row r="32" spans="1:7" x14ac:dyDescent="0.3">
      <c r="A32" s="14" t="s">
        <v>31</v>
      </c>
      <c r="B32" s="14">
        <v>6</v>
      </c>
      <c r="C32" s="7">
        <v>56593</v>
      </c>
    </row>
    <row r="33" spans="1:4" x14ac:dyDescent="0.3">
      <c r="A33" s="14" t="s">
        <v>31</v>
      </c>
      <c r="B33" s="14">
        <v>7</v>
      </c>
      <c r="C33" s="7">
        <v>58118</v>
      </c>
    </row>
    <row r="34" spans="1:4" x14ac:dyDescent="0.3">
      <c r="A34" s="14" t="s">
        <v>31</v>
      </c>
      <c r="B34" s="14">
        <v>8</v>
      </c>
      <c r="C34" s="7">
        <v>59457</v>
      </c>
    </row>
    <row r="35" spans="1:4" x14ac:dyDescent="0.3">
      <c r="A35" s="14" t="s">
        <v>31</v>
      </c>
      <c r="B35" s="14">
        <v>9</v>
      </c>
      <c r="C35" s="7">
        <v>60943</v>
      </c>
    </row>
    <row r="36" spans="1:4" x14ac:dyDescent="0.3">
      <c r="A36" s="14" t="s">
        <v>31</v>
      </c>
      <c r="B36" s="14">
        <v>10</v>
      </c>
      <c r="C36" s="7">
        <v>62509</v>
      </c>
    </row>
    <row r="37" spans="1:4" x14ac:dyDescent="0.3">
      <c r="A37" s="14" t="s">
        <v>31</v>
      </c>
      <c r="B37" s="15">
        <v>11</v>
      </c>
      <c r="C37" s="7">
        <v>64129</v>
      </c>
    </row>
    <row r="38" spans="1:4" x14ac:dyDescent="0.3">
      <c r="A38" s="14" t="s">
        <v>31</v>
      </c>
      <c r="B38" s="14">
        <v>12</v>
      </c>
      <c r="C38" s="7">
        <v>65608</v>
      </c>
    </row>
    <row r="39" spans="1:4" x14ac:dyDescent="0.3">
      <c r="A39" s="14" t="s">
        <v>31</v>
      </c>
      <c r="B39" s="14">
        <v>13</v>
      </c>
      <c r="C39" s="7">
        <v>67247</v>
      </c>
    </row>
    <row r="40" spans="1:4" x14ac:dyDescent="0.3">
      <c r="A40" s="14" t="s">
        <v>31</v>
      </c>
      <c r="B40" s="14">
        <v>14</v>
      </c>
      <c r="C40" s="7">
        <v>68925</v>
      </c>
    </row>
    <row r="41" spans="1:4" x14ac:dyDescent="0.3">
      <c r="A41" s="14" t="s">
        <v>31</v>
      </c>
      <c r="B41" s="14">
        <v>15</v>
      </c>
      <c r="C41" s="7">
        <v>70639</v>
      </c>
    </row>
    <row r="42" spans="1:4" x14ac:dyDescent="0.3">
      <c r="A42" s="14" t="s">
        <v>31</v>
      </c>
      <c r="B42" s="14">
        <v>16</v>
      </c>
      <c r="C42" s="7">
        <v>72518</v>
      </c>
    </row>
    <row r="43" spans="1:4" x14ac:dyDescent="0.3">
      <c r="A43" s="14" t="s">
        <v>31</v>
      </c>
      <c r="B43" s="15">
        <v>17</v>
      </c>
      <c r="C43" s="7">
        <v>74182</v>
      </c>
    </row>
    <row r="44" spans="1:4" x14ac:dyDescent="0.3">
      <c r="A44" s="14" t="s">
        <v>31</v>
      </c>
      <c r="B44" s="14">
        <v>18</v>
      </c>
      <c r="C44" s="7">
        <v>76050</v>
      </c>
    </row>
    <row r="45" spans="1:4" x14ac:dyDescent="0.3">
      <c r="A45" s="16"/>
      <c r="B45" s="16"/>
      <c r="C45" s="17"/>
    </row>
    <row r="46" spans="1:4" x14ac:dyDescent="0.3">
      <c r="A46" s="18" t="s">
        <v>32</v>
      </c>
      <c r="B46" s="16"/>
      <c r="C46" s="17"/>
    </row>
    <row r="47" spans="1:4" x14ac:dyDescent="0.3">
      <c r="A47" s="14" t="s">
        <v>33</v>
      </c>
      <c r="B47" s="35">
        <v>9782</v>
      </c>
      <c r="C47" s="32" t="s">
        <v>34</v>
      </c>
      <c r="D47" s="36">
        <v>16553</v>
      </c>
    </row>
    <row r="48" spans="1:4" x14ac:dyDescent="0.3">
      <c r="A48" s="14" t="s">
        <v>35</v>
      </c>
      <c r="B48" s="35">
        <v>3391</v>
      </c>
      <c r="C48" s="32" t="s">
        <v>36</v>
      </c>
      <c r="D48" s="36">
        <v>8279</v>
      </c>
    </row>
    <row r="49" spans="1:4" x14ac:dyDescent="0.3">
      <c r="A49" s="14" t="s">
        <v>37</v>
      </c>
      <c r="B49" s="35">
        <v>675</v>
      </c>
      <c r="C49" s="32" t="s">
        <v>38</v>
      </c>
      <c r="D49" s="36">
        <v>3344</v>
      </c>
    </row>
    <row r="50" spans="1:4" x14ac:dyDescent="0.3">
      <c r="A50" s="16" t="s">
        <v>39</v>
      </c>
      <c r="B50" s="16"/>
      <c r="C50" s="33"/>
    </row>
    <row r="51" spans="1:4" x14ac:dyDescent="0.3">
      <c r="A51" s="16"/>
      <c r="B51" s="16"/>
      <c r="C51" s="33"/>
    </row>
    <row r="52" spans="1:4" x14ac:dyDescent="0.3">
      <c r="A52" s="16" t="s">
        <v>40</v>
      </c>
      <c r="B52" s="16"/>
      <c r="C52" s="33"/>
    </row>
    <row r="53" spans="1:4" x14ac:dyDescent="0.3">
      <c r="A53" s="14" t="s">
        <v>41</v>
      </c>
      <c r="B53" s="19">
        <v>3391</v>
      </c>
      <c r="C53" s="32" t="s">
        <v>42</v>
      </c>
      <c r="D53" s="21">
        <v>9782</v>
      </c>
    </row>
    <row r="54" spans="1:4" x14ac:dyDescent="0.3">
      <c r="A54" s="14" t="s">
        <v>43</v>
      </c>
      <c r="B54" s="19">
        <v>5645</v>
      </c>
      <c r="C54" s="32" t="s">
        <v>44</v>
      </c>
      <c r="D54" s="21">
        <v>12035</v>
      </c>
    </row>
    <row r="55" spans="1:4" x14ac:dyDescent="0.3">
      <c r="A55" s="14" t="s">
        <v>45</v>
      </c>
      <c r="B55" s="19">
        <v>7898</v>
      </c>
      <c r="C55" s="32" t="s">
        <v>46</v>
      </c>
      <c r="D55" s="21">
        <v>14292</v>
      </c>
    </row>
    <row r="56" spans="1:4" x14ac:dyDescent="0.3">
      <c r="A56" s="14" t="s">
        <v>47</v>
      </c>
      <c r="B56" s="19">
        <v>8279</v>
      </c>
      <c r="C56" s="32" t="s">
        <v>48</v>
      </c>
      <c r="D56" s="21">
        <v>16553</v>
      </c>
    </row>
    <row r="57" spans="1:4" x14ac:dyDescent="0.3">
      <c r="A57" s="16"/>
      <c r="B57" s="16"/>
      <c r="C57" s="17"/>
    </row>
    <row r="58" spans="1:4" x14ac:dyDescent="0.3">
      <c r="A58" s="22" t="s">
        <v>49</v>
      </c>
      <c r="B58" s="14"/>
      <c r="C58" s="20"/>
      <c r="D58" s="6"/>
    </row>
    <row r="59" spans="1:4" x14ac:dyDescent="0.3">
      <c r="A59" s="14" t="s">
        <v>50</v>
      </c>
      <c r="B59" s="19">
        <v>3679</v>
      </c>
      <c r="C59" s="32" t="s">
        <v>51</v>
      </c>
      <c r="D59" s="21">
        <v>5285</v>
      </c>
    </row>
    <row r="60" spans="1:4" x14ac:dyDescent="0.3">
      <c r="A60" s="16"/>
      <c r="B60" s="16"/>
      <c r="C60" s="17"/>
    </row>
    <row r="61" spans="1:4" x14ac:dyDescent="0.3">
      <c r="A61" s="16" t="s">
        <v>52</v>
      </c>
      <c r="B61" s="16"/>
      <c r="C61" s="17"/>
    </row>
    <row r="63" spans="1:4" x14ac:dyDescent="0.3">
      <c r="A63" s="23" t="s">
        <v>53</v>
      </c>
    </row>
    <row r="64" spans="1:4" x14ac:dyDescent="0.3">
      <c r="A64" s="23" t="s">
        <v>54</v>
      </c>
      <c r="B64" s="40" t="s">
        <v>3</v>
      </c>
      <c r="C64" s="23" t="s">
        <v>4</v>
      </c>
      <c r="D64" s="23" t="s">
        <v>5</v>
      </c>
    </row>
    <row r="65" spans="1:4" ht="15.5" x14ac:dyDescent="0.3">
      <c r="A65" s="37" t="s">
        <v>55</v>
      </c>
      <c r="B65" s="41">
        <v>49781</v>
      </c>
      <c r="C65" s="39">
        <f>B65/195</f>
        <v>255.28717948717949</v>
      </c>
      <c r="D65" s="8">
        <f>C65/6.5</f>
        <v>39.274950690335302</v>
      </c>
    </row>
    <row r="66" spans="1:4" ht="15.5" x14ac:dyDescent="0.3">
      <c r="A66" s="37" t="s">
        <v>56</v>
      </c>
      <c r="B66" s="41">
        <v>51027</v>
      </c>
      <c r="C66" s="39">
        <f t="shared" ref="C66:C114" si="12">B66/195</f>
        <v>261.67692307692306</v>
      </c>
      <c r="D66" s="8">
        <f t="shared" ref="D66:D114" si="13">C66/6.5</f>
        <v>40.257988165680473</v>
      </c>
    </row>
    <row r="67" spans="1:4" ht="15.5" x14ac:dyDescent="0.3">
      <c r="A67" s="37" t="s">
        <v>57</v>
      </c>
      <c r="B67" s="41">
        <v>52301</v>
      </c>
      <c r="C67" s="39">
        <f t="shared" si="12"/>
        <v>268.21025641025642</v>
      </c>
      <c r="D67" s="8">
        <f t="shared" si="13"/>
        <v>41.263116370808682</v>
      </c>
    </row>
    <row r="68" spans="1:4" ht="15.5" x14ac:dyDescent="0.3">
      <c r="A68" s="37" t="s">
        <v>58</v>
      </c>
      <c r="B68" s="41">
        <v>53602</v>
      </c>
      <c r="C68" s="39">
        <f t="shared" si="12"/>
        <v>274.88205128205129</v>
      </c>
      <c r="D68" s="8">
        <f t="shared" si="13"/>
        <v>42.289546351084816</v>
      </c>
    </row>
    <row r="69" spans="1:4" ht="15.5" x14ac:dyDescent="0.3">
      <c r="A69" s="37" t="s">
        <v>59</v>
      </c>
      <c r="B69" s="41">
        <v>54939</v>
      </c>
      <c r="C69" s="39">
        <f t="shared" si="12"/>
        <v>281.73846153846154</v>
      </c>
      <c r="D69" s="8">
        <f t="shared" si="13"/>
        <v>43.344378698224851</v>
      </c>
    </row>
    <row r="70" spans="1:4" ht="15.5" x14ac:dyDescent="0.3">
      <c r="A70" s="37" t="s">
        <v>60</v>
      </c>
      <c r="B70" s="41">
        <v>56316</v>
      </c>
      <c r="C70" s="39">
        <f t="shared" si="12"/>
        <v>288.8</v>
      </c>
      <c r="D70" s="8">
        <f t="shared" si="13"/>
        <v>44.430769230769229</v>
      </c>
    </row>
    <row r="71" spans="1:4" ht="15.5" x14ac:dyDescent="0.3">
      <c r="A71" s="37" t="s">
        <v>61</v>
      </c>
      <c r="B71" s="41">
        <v>57831</v>
      </c>
      <c r="C71" s="39">
        <f t="shared" si="12"/>
        <v>296.56923076923078</v>
      </c>
      <c r="D71" s="8">
        <f t="shared" si="13"/>
        <v>45.62603550295858</v>
      </c>
    </row>
    <row r="72" spans="1:4" ht="15.5" x14ac:dyDescent="0.3">
      <c r="A72" s="37" t="s">
        <v>62</v>
      </c>
      <c r="B72" s="41">
        <v>59167</v>
      </c>
      <c r="C72" s="39">
        <f t="shared" si="12"/>
        <v>303.42051282051284</v>
      </c>
      <c r="D72" s="8">
        <f t="shared" si="13"/>
        <v>46.680078895463517</v>
      </c>
    </row>
    <row r="73" spans="1:4" ht="15.5" x14ac:dyDescent="0.3">
      <c r="A73" s="37" t="s">
        <v>63</v>
      </c>
      <c r="B73" s="41">
        <v>60644</v>
      </c>
      <c r="C73" s="39">
        <f t="shared" si="12"/>
        <v>310.99487179487181</v>
      </c>
      <c r="D73" s="8">
        <f t="shared" si="13"/>
        <v>47.845364891518742</v>
      </c>
    </row>
    <row r="74" spans="1:4" ht="15.5" x14ac:dyDescent="0.3">
      <c r="A74" s="37" t="s">
        <v>64</v>
      </c>
      <c r="B74" s="41">
        <v>62202</v>
      </c>
      <c r="C74" s="39">
        <f t="shared" si="12"/>
        <v>318.98461538461538</v>
      </c>
      <c r="D74" s="8">
        <f t="shared" si="13"/>
        <v>49.07455621301775</v>
      </c>
    </row>
    <row r="75" spans="1:4" ht="15.5" x14ac:dyDescent="0.3">
      <c r="A75" s="37" t="s">
        <v>65</v>
      </c>
      <c r="B75" s="41">
        <v>63815</v>
      </c>
      <c r="C75" s="39">
        <f t="shared" si="12"/>
        <v>327.25641025641028</v>
      </c>
      <c r="D75" s="8">
        <f t="shared" si="13"/>
        <v>50.347140039447737</v>
      </c>
    </row>
    <row r="76" spans="1:4" ht="15.5" x14ac:dyDescent="0.3">
      <c r="A76" s="37" t="s">
        <v>66</v>
      </c>
      <c r="B76" s="41">
        <v>65286</v>
      </c>
      <c r="C76" s="39">
        <f t="shared" si="12"/>
        <v>334.8</v>
      </c>
      <c r="D76" s="8">
        <f t="shared" si="13"/>
        <v>51.507692307692309</v>
      </c>
    </row>
    <row r="77" spans="1:4" ht="15.5" x14ac:dyDescent="0.3">
      <c r="A77" s="37" t="s">
        <v>67</v>
      </c>
      <c r="B77" s="41">
        <v>66919</v>
      </c>
      <c r="C77" s="39">
        <f t="shared" si="12"/>
        <v>343.174358974359</v>
      </c>
      <c r="D77" s="8">
        <f t="shared" si="13"/>
        <v>52.796055226824464</v>
      </c>
    </row>
    <row r="78" spans="1:4" ht="15.5" x14ac:dyDescent="0.3">
      <c r="A78" s="37" t="s">
        <v>68</v>
      </c>
      <c r="B78" s="41">
        <v>68586</v>
      </c>
      <c r="C78" s="39">
        <f t="shared" si="12"/>
        <v>351.72307692307692</v>
      </c>
      <c r="D78" s="8">
        <f t="shared" si="13"/>
        <v>54.111242603550295</v>
      </c>
    </row>
    <row r="79" spans="1:4" ht="15.5" x14ac:dyDescent="0.3">
      <c r="A79" s="37" t="s">
        <v>69</v>
      </c>
      <c r="B79" s="41">
        <v>70293</v>
      </c>
      <c r="C79" s="39">
        <f t="shared" si="12"/>
        <v>360.47692307692307</v>
      </c>
      <c r="D79" s="8">
        <f t="shared" si="13"/>
        <v>55.457988165680476</v>
      </c>
    </row>
    <row r="80" spans="1:4" ht="15.5" x14ac:dyDescent="0.3">
      <c r="A80" s="37" t="s">
        <v>70</v>
      </c>
      <c r="B80" s="41">
        <v>72162</v>
      </c>
      <c r="C80" s="39">
        <f t="shared" si="12"/>
        <v>370.06153846153848</v>
      </c>
      <c r="D80" s="8">
        <f t="shared" si="13"/>
        <v>56.932544378698225</v>
      </c>
    </row>
    <row r="81" spans="1:4" ht="15.5" x14ac:dyDescent="0.3">
      <c r="A81" s="37" t="s">
        <v>71</v>
      </c>
      <c r="B81" s="41">
        <v>73819</v>
      </c>
      <c r="C81" s="39">
        <f t="shared" si="12"/>
        <v>378.55897435897435</v>
      </c>
      <c r="D81" s="8">
        <f t="shared" si="13"/>
        <v>58.239842209072975</v>
      </c>
    </row>
    <row r="82" spans="1:4" x14ac:dyDescent="0.3">
      <c r="A82" s="38" t="s">
        <v>103</v>
      </c>
      <c r="B82" s="7">
        <v>74926</v>
      </c>
      <c r="C82" s="39">
        <f t="shared" si="12"/>
        <v>384.23589743589741</v>
      </c>
      <c r="D82" s="8">
        <f t="shared" si="13"/>
        <v>59.113214990138061</v>
      </c>
    </row>
    <row r="83" spans="1:4" x14ac:dyDescent="0.3">
      <c r="A83" s="38" t="s">
        <v>72</v>
      </c>
      <c r="B83" s="7">
        <v>75675</v>
      </c>
      <c r="C83" s="39">
        <f t="shared" si="12"/>
        <v>388.07692307692309</v>
      </c>
      <c r="D83" s="8">
        <f t="shared" si="13"/>
        <v>59.704142011834321</v>
      </c>
    </row>
    <row r="84" spans="1:4" ht="15.5" x14ac:dyDescent="0.3">
      <c r="A84" s="37" t="s">
        <v>73</v>
      </c>
      <c r="B84" s="41">
        <v>77552</v>
      </c>
      <c r="C84" s="39">
        <f t="shared" si="12"/>
        <v>397.70256410256411</v>
      </c>
      <c r="D84" s="8">
        <f t="shared" si="13"/>
        <v>61.18500986193294</v>
      </c>
    </row>
    <row r="85" spans="1:4" ht="15.5" x14ac:dyDescent="0.3">
      <c r="A85" s="37" t="s">
        <v>74</v>
      </c>
      <c r="B85" s="41">
        <v>79475</v>
      </c>
      <c r="C85" s="39">
        <f t="shared" si="12"/>
        <v>407.56410256410254</v>
      </c>
      <c r="D85" s="8">
        <f t="shared" si="13"/>
        <v>62.702169625246547</v>
      </c>
    </row>
    <row r="86" spans="1:4" x14ac:dyDescent="0.3">
      <c r="A86" s="38" t="s">
        <v>108</v>
      </c>
      <c r="B86" s="7">
        <v>80634</v>
      </c>
      <c r="C86" s="39">
        <f t="shared" si="12"/>
        <v>413.50769230769231</v>
      </c>
      <c r="D86" s="8">
        <f t="shared" si="13"/>
        <v>63.616568047337282</v>
      </c>
    </row>
    <row r="87" spans="1:4" x14ac:dyDescent="0.3">
      <c r="A87" s="38" t="s">
        <v>75</v>
      </c>
      <c r="B87" s="7">
        <v>81441</v>
      </c>
      <c r="C87" s="39">
        <f t="shared" si="12"/>
        <v>417.64615384615382</v>
      </c>
      <c r="D87" s="8">
        <f t="shared" si="13"/>
        <v>64.253254437869813</v>
      </c>
    </row>
    <row r="88" spans="1:4" x14ac:dyDescent="0.3">
      <c r="A88" s="37" t="s">
        <v>76</v>
      </c>
      <c r="B88" s="7">
        <v>83464</v>
      </c>
      <c r="C88" s="39">
        <f t="shared" si="12"/>
        <v>428.02051282051281</v>
      </c>
      <c r="D88" s="8">
        <f t="shared" si="13"/>
        <v>65.849309664694275</v>
      </c>
    </row>
    <row r="89" spans="1:4" x14ac:dyDescent="0.3">
      <c r="A89" s="37" t="s">
        <v>77</v>
      </c>
      <c r="B89" s="7">
        <v>85529</v>
      </c>
      <c r="C89" s="39">
        <f t="shared" si="12"/>
        <v>438.6102564102564</v>
      </c>
      <c r="D89" s="8">
        <f t="shared" si="13"/>
        <v>67.478500986193296</v>
      </c>
    </row>
    <row r="90" spans="1:4" x14ac:dyDescent="0.3">
      <c r="A90" s="38" t="s">
        <v>107</v>
      </c>
      <c r="B90" s="7">
        <v>86783</v>
      </c>
      <c r="C90" s="39">
        <f t="shared" si="12"/>
        <v>445.04102564102567</v>
      </c>
      <c r="D90" s="8">
        <f t="shared" si="13"/>
        <v>68.467850098619337</v>
      </c>
    </row>
    <row r="91" spans="1:4" x14ac:dyDescent="0.3">
      <c r="A91" s="38" t="s">
        <v>78</v>
      </c>
      <c r="B91" s="7">
        <v>87651</v>
      </c>
      <c r="C91" s="39">
        <f t="shared" si="12"/>
        <v>449.49230769230769</v>
      </c>
      <c r="D91" s="8">
        <f t="shared" si="13"/>
        <v>69.152662721893492</v>
      </c>
    </row>
    <row r="92" spans="1:4" ht="15.5" x14ac:dyDescent="0.3">
      <c r="A92" s="37" t="s">
        <v>79</v>
      </c>
      <c r="B92" s="41">
        <v>89830</v>
      </c>
      <c r="C92" s="39">
        <f t="shared" si="12"/>
        <v>460.66666666666669</v>
      </c>
      <c r="D92" s="8">
        <f t="shared" si="13"/>
        <v>70.871794871794876</v>
      </c>
    </row>
    <row r="93" spans="1:4" ht="15.5" x14ac:dyDescent="0.3">
      <c r="A93" s="37" t="s">
        <v>80</v>
      </c>
      <c r="B93" s="41">
        <v>92052</v>
      </c>
      <c r="C93" s="39">
        <f t="shared" si="12"/>
        <v>472.06153846153848</v>
      </c>
      <c r="D93" s="8">
        <f t="shared" si="13"/>
        <v>72.624852071005918</v>
      </c>
    </row>
    <row r="94" spans="1:4" x14ac:dyDescent="0.3">
      <c r="A94" s="38" t="s">
        <v>81</v>
      </c>
      <c r="B94" s="7">
        <v>93400</v>
      </c>
      <c r="C94" s="39">
        <f t="shared" si="12"/>
        <v>478.97435897435895</v>
      </c>
      <c r="D94" s="8">
        <f t="shared" si="13"/>
        <v>73.688362919132146</v>
      </c>
    </row>
    <row r="95" spans="1:4" x14ac:dyDescent="0.3">
      <c r="A95" s="38" t="s">
        <v>81</v>
      </c>
      <c r="B95" s="7">
        <v>94332</v>
      </c>
      <c r="C95" s="39">
        <f t="shared" si="12"/>
        <v>483.75384615384615</v>
      </c>
      <c r="D95" s="8">
        <f t="shared" si="13"/>
        <v>74.423668639053261</v>
      </c>
    </row>
    <row r="96" spans="1:4" ht="15.5" x14ac:dyDescent="0.3">
      <c r="A96" s="37" t="s">
        <v>82</v>
      </c>
      <c r="B96" s="41">
        <v>96673</v>
      </c>
      <c r="C96" s="39">
        <f t="shared" si="12"/>
        <v>495.75897435897434</v>
      </c>
      <c r="D96" s="8">
        <f t="shared" si="13"/>
        <v>76.270611439842213</v>
      </c>
    </row>
    <row r="97" spans="1:5" ht="15.5" x14ac:dyDescent="0.3">
      <c r="A97" s="37" t="s">
        <v>83</v>
      </c>
      <c r="B97" s="41">
        <v>99067</v>
      </c>
      <c r="C97" s="39">
        <f t="shared" si="12"/>
        <v>508.03589743589743</v>
      </c>
      <c r="D97" s="8">
        <f t="shared" si="13"/>
        <v>78.159368836291918</v>
      </c>
    </row>
    <row r="98" spans="1:5" ht="15.5" x14ac:dyDescent="0.3">
      <c r="A98" s="37" t="s">
        <v>84</v>
      </c>
      <c r="B98" s="41">
        <v>101533</v>
      </c>
      <c r="C98" s="39">
        <f t="shared" si="12"/>
        <v>520.68205128205125</v>
      </c>
      <c r="D98" s="8">
        <f t="shared" si="13"/>
        <v>80.104930966469425</v>
      </c>
    </row>
    <row r="99" spans="1:5" x14ac:dyDescent="0.3">
      <c r="A99" s="38" t="s">
        <v>106</v>
      </c>
      <c r="B99" s="7">
        <v>103010</v>
      </c>
      <c r="C99" s="39">
        <f t="shared" si="12"/>
        <v>528.25641025641028</v>
      </c>
      <c r="D99" s="8">
        <f t="shared" si="13"/>
        <v>81.270216962524657</v>
      </c>
    </row>
    <row r="100" spans="1:5" x14ac:dyDescent="0.3">
      <c r="A100" s="38" t="s">
        <v>85</v>
      </c>
      <c r="B100" s="7">
        <v>104040</v>
      </c>
      <c r="C100" s="39">
        <f t="shared" si="12"/>
        <v>533.53846153846155</v>
      </c>
      <c r="D100" s="8">
        <f t="shared" si="13"/>
        <v>82.082840236686394</v>
      </c>
    </row>
    <row r="101" spans="1:5" ht="15.5" x14ac:dyDescent="0.3">
      <c r="A101" s="37" t="s">
        <v>86</v>
      </c>
      <c r="B101" s="41">
        <v>106626</v>
      </c>
      <c r="C101" s="39">
        <f t="shared" si="12"/>
        <v>546.79999999999995</v>
      </c>
      <c r="D101" s="8">
        <f t="shared" si="13"/>
        <v>84.123076923076923</v>
      </c>
    </row>
    <row r="102" spans="1:5" ht="15.5" x14ac:dyDescent="0.3">
      <c r="A102" s="37" t="s">
        <v>87</v>
      </c>
      <c r="B102" s="41">
        <v>109275</v>
      </c>
      <c r="C102" s="39">
        <f t="shared" si="12"/>
        <v>560.38461538461536</v>
      </c>
      <c r="D102" s="8">
        <f t="shared" si="13"/>
        <v>86.213017751479285</v>
      </c>
    </row>
    <row r="103" spans="1:5" ht="15.5" x14ac:dyDescent="0.3">
      <c r="A103" s="37" t="s">
        <v>88</v>
      </c>
      <c r="B103" s="41">
        <v>111976</v>
      </c>
      <c r="C103" s="39">
        <f t="shared" si="12"/>
        <v>574.23589743589741</v>
      </c>
      <c r="D103" s="8">
        <f t="shared" si="13"/>
        <v>88.343984220907288</v>
      </c>
    </row>
    <row r="104" spans="1:5" x14ac:dyDescent="0.3">
      <c r="A104" s="38" t="s">
        <v>105</v>
      </c>
      <c r="B104" s="7">
        <v>113624</v>
      </c>
      <c r="C104" s="39">
        <f t="shared" si="12"/>
        <v>582.68717948717949</v>
      </c>
      <c r="D104" s="8">
        <f t="shared" si="13"/>
        <v>89.64418145956607</v>
      </c>
    </row>
    <row r="105" spans="1:5" x14ac:dyDescent="0.3">
      <c r="A105" s="38" t="s">
        <v>89</v>
      </c>
      <c r="B105" s="7">
        <v>114759</v>
      </c>
      <c r="C105" s="39">
        <f t="shared" si="12"/>
        <v>588.50769230769231</v>
      </c>
      <c r="D105" s="8">
        <f t="shared" si="13"/>
        <v>90.539644970414201</v>
      </c>
    </row>
    <row r="106" spans="1:5" ht="15.5" x14ac:dyDescent="0.3">
      <c r="A106" s="37" t="s">
        <v>90</v>
      </c>
      <c r="B106" s="41">
        <v>117601</v>
      </c>
      <c r="C106" s="39">
        <f t="shared" si="12"/>
        <v>603.08205128205134</v>
      </c>
      <c r="D106" s="8">
        <f t="shared" si="13"/>
        <v>92.781854043392514</v>
      </c>
    </row>
    <row r="107" spans="1:5" ht="15.5" x14ac:dyDescent="0.3">
      <c r="A107" s="37" t="s">
        <v>91</v>
      </c>
      <c r="B107" s="41">
        <v>120524</v>
      </c>
      <c r="C107" s="39">
        <f t="shared" si="12"/>
        <v>618.07179487179485</v>
      </c>
      <c r="D107" s="8">
        <f t="shared" si="13"/>
        <v>95.087968441814596</v>
      </c>
    </row>
    <row r="108" spans="1:5" ht="15.5" x14ac:dyDescent="0.3">
      <c r="A108" s="37" t="s">
        <v>92</v>
      </c>
      <c r="B108" s="41">
        <v>123506</v>
      </c>
      <c r="C108" s="39">
        <f t="shared" si="12"/>
        <v>633.36410256410261</v>
      </c>
      <c r="D108" s="8">
        <f t="shared" si="13"/>
        <v>97.44063116370809</v>
      </c>
    </row>
    <row r="109" spans="1:5" x14ac:dyDescent="0.3">
      <c r="A109" s="38" t="s">
        <v>104</v>
      </c>
      <c r="B109" s="7">
        <v>125263</v>
      </c>
      <c r="C109" s="39">
        <f t="shared" si="12"/>
        <v>642.37435897435898</v>
      </c>
      <c r="D109" s="8">
        <f t="shared" si="13"/>
        <v>98.826824457593688</v>
      </c>
      <c r="E109" s="42"/>
    </row>
    <row r="110" spans="1:5" x14ac:dyDescent="0.3">
      <c r="A110" s="38" t="s">
        <v>93</v>
      </c>
      <c r="B110" s="7">
        <v>126517</v>
      </c>
      <c r="C110" s="39">
        <f t="shared" si="12"/>
        <v>648.8051282051282</v>
      </c>
      <c r="D110" s="8">
        <f t="shared" si="13"/>
        <v>99.816173570019728</v>
      </c>
    </row>
    <row r="111" spans="1:5" ht="15.5" x14ac:dyDescent="0.3">
      <c r="A111" s="37" t="s">
        <v>94</v>
      </c>
      <c r="B111" s="41">
        <v>129673</v>
      </c>
      <c r="C111" s="39">
        <f t="shared" si="12"/>
        <v>664.98974358974363</v>
      </c>
      <c r="D111" s="8">
        <f t="shared" si="13"/>
        <v>102.3061143984221</v>
      </c>
    </row>
    <row r="112" spans="1:5" ht="15.5" x14ac:dyDescent="0.3">
      <c r="A112" s="37" t="s">
        <v>95</v>
      </c>
      <c r="B112" s="41">
        <v>132913</v>
      </c>
      <c r="C112" s="39">
        <f t="shared" si="12"/>
        <v>681.60512820512815</v>
      </c>
      <c r="D112" s="8">
        <f t="shared" si="13"/>
        <v>104.86232741617356</v>
      </c>
    </row>
    <row r="113" spans="1:4" ht="15.5" x14ac:dyDescent="0.3">
      <c r="A113" s="37" t="s">
        <v>96</v>
      </c>
      <c r="B113" s="41">
        <v>136243</v>
      </c>
      <c r="C113" s="39">
        <f t="shared" si="12"/>
        <v>698.68205128205125</v>
      </c>
      <c r="D113" s="8">
        <f t="shared" si="13"/>
        <v>107.48954635108481</v>
      </c>
    </row>
    <row r="114" spans="1:4" ht="15.5" x14ac:dyDescent="0.3">
      <c r="A114" s="37" t="s">
        <v>97</v>
      </c>
      <c r="B114" s="41">
        <v>138265</v>
      </c>
      <c r="C114" s="39">
        <f t="shared" si="12"/>
        <v>709.0512820512821</v>
      </c>
      <c r="D114" s="8">
        <f t="shared" si="13"/>
        <v>109.08481262327417</v>
      </c>
    </row>
    <row r="116" spans="1:4" ht="28" x14ac:dyDescent="0.3">
      <c r="A116" s="24" t="s">
        <v>98</v>
      </c>
    </row>
    <row r="117" spans="1:4" x14ac:dyDescent="0.3">
      <c r="B117" s="25"/>
    </row>
    <row r="118" spans="1:4" x14ac:dyDescent="0.3">
      <c r="A118" s="26" t="s">
        <v>99</v>
      </c>
      <c r="B118" s="27" t="s">
        <v>100</v>
      </c>
      <c r="C118" s="28" t="s">
        <v>101</v>
      </c>
    </row>
    <row r="119" spans="1:4" x14ac:dyDescent="0.3">
      <c r="A119" s="29">
        <v>1</v>
      </c>
      <c r="B119" s="7">
        <v>56316</v>
      </c>
      <c r="C119" s="7">
        <v>74926</v>
      </c>
    </row>
    <row r="120" spans="1:4" x14ac:dyDescent="0.3">
      <c r="A120" s="29">
        <v>2</v>
      </c>
      <c r="B120" s="7">
        <v>59167</v>
      </c>
      <c r="C120" s="7">
        <v>80634</v>
      </c>
    </row>
    <row r="121" spans="1:4" x14ac:dyDescent="0.3">
      <c r="A121" s="29">
        <v>3</v>
      </c>
      <c r="B121" s="7">
        <v>63815</v>
      </c>
      <c r="C121" s="7">
        <v>86783</v>
      </c>
    </row>
    <row r="122" spans="1:4" x14ac:dyDescent="0.3">
      <c r="A122" s="29">
        <v>4</v>
      </c>
      <c r="B122" s="7">
        <v>68586</v>
      </c>
      <c r="C122" s="7">
        <v>93400</v>
      </c>
    </row>
    <row r="123" spans="1:4" x14ac:dyDescent="0.3">
      <c r="A123" s="29">
        <v>5</v>
      </c>
      <c r="B123" s="7">
        <v>75675</v>
      </c>
      <c r="C123" s="7">
        <v>103010</v>
      </c>
    </row>
    <row r="124" spans="1:4" x14ac:dyDescent="0.3">
      <c r="A124" s="29">
        <v>6</v>
      </c>
      <c r="B124" s="7">
        <v>81441</v>
      </c>
      <c r="C124" s="7">
        <v>113624</v>
      </c>
    </row>
    <row r="125" spans="1:4" x14ac:dyDescent="0.3">
      <c r="A125" s="29">
        <v>7</v>
      </c>
      <c r="B125" s="7">
        <v>87651</v>
      </c>
      <c r="C125" s="7">
        <v>125263</v>
      </c>
    </row>
    <row r="126" spans="1:4" x14ac:dyDescent="0.3">
      <c r="A126" s="29">
        <v>8</v>
      </c>
      <c r="B126" s="7">
        <v>96673</v>
      </c>
      <c r="C126" s="7">
        <v>138265</v>
      </c>
    </row>
    <row r="128" spans="1:4" x14ac:dyDescent="0.3">
      <c r="A128" s="2" t="s">
        <v>109</v>
      </c>
    </row>
    <row r="129" spans="1:1" x14ac:dyDescent="0.3">
      <c r="A129" s="2" t="s">
        <v>102</v>
      </c>
    </row>
    <row r="130" spans="1:1" x14ac:dyDescent="0.3">
      <c r="A130" s="2" t="s">
        <v>110</v>
      </c>
    </row>
  </sheetData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Teachers Pay award Hourly rates 2020</dc:title>
  <dc:creator>Trarieux, Amy - Corporate Services</dc:creator>
  <cp:lastModifiedBy>Currell, Sarah - Oxfordshire County Council</cp:lastModifiedBy>
  <cp:lastPrinted>2019-10-08T12:57:29Z</cp:lastPrinted>
  <dcterms:created xsi:type="dcterms:W3CDTF">2019-10-08T12:26:16Z</dcterms:created>
  <dcterms:modified xsi:type="dcterms:W3CDTF">2024-10-16T13:33:27Z</dcterms:modified>
</cp:coreProperties>
</file>