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HR/Pay Rates/"/>
    </mc:Choice>
  </mc:AlternateContent>
  <xr:revisionPtr revIDLastSave="0" documentId="8_{A5D388A4-3A16-41A3-82E1-83152127AA69}" xr6:coauthVersionLast="47" xr6:coauthVersionMax="47" xr10:uidLastSave="{00000000-0000-0000-0000-000000000000}"/>
  <bookViews>
    <workbookView xWindow="-120" yWindow="-120" windowWidth="20730" windowHeight="11160" xr2:uid="{4862E121-48AA-4A35-A5E8-927EF040E0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65" i="1"/>
  <c r="G19" i="1"/>
  <c r="G20" i="1"/>
  <c r="G21" i="1"/>
  <c r="G22" i="1"/>
  <c r="G23" i="1"/>
  <c r="G18" i="1"/>
  <c r="F19" i="1"/>
  <c r="F20" i="1"/>
  <c r="F21" i="1"/>
  <c r="F22" i="1"/>
  <c r="F23" i="1"/>
  <c r="F18" i="1"/>
  <c r="D19" i="1"/>
  <c r="D20" i="1"/>
  <c r="D21" i="1"/>
  <c r="D22" i="1"/>
  <c r="D23" i="1"/>
  <c r="D18" i="1"/>
  <c r="G14" i="1"/>
  <c r="G15" i="1"/>
  <c r="G13" i="1"/>
  <c r="F14" i="1"/>
  <c r="F15" i="1"/>
  <c r="F13" i="1"/>
  <c r="D14" i="1"/>
  <c r="D15" i="1"/>
  <c r="D13" i="1"/>
  <c r="G6" i="1"/>
  <c r="G7" i="1"/>
  <c r="G8" i="1"/>
  <c r="G9" i="1"/>
  <c r="G10" i="1"/>
  <c r="G5" i="1"/>
  <c r="F6" i="1"/>
  <c r="F7" i="1"/>
  <c r="F8" i="1"/>
  <c r="F9" i="1"/>
  <c r="F10" i="1"/>
  <c r="F5" i="1"/>
  <c r="D6" i="1"/>
  <c r="D7" i="1"/>
  <c r="D8" i="1"/>
  <c r="D9" i="1"/>
  <c r="D10" i="1"/>
  <c r="D5" i="1"/>
  <c r="D114" i="1" l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E23" i="1"/>
  <c r="E22" i="1"/>
  <c r="E21" i="1"/>
  <c r="E20" i="1"/>
  <c r="E19" i="1"/>
  <c r="E18" i="1"/>
  <c r="E15" i="1"/>
  <c r="E14" i="1"/>
  <c r="E13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<sst xmlns="http://schemas.openxmlformats.org/spreadsheetml/2006/main" count="158" uniqueCount="112">
  <si>
    <t>For schools using the Oxfordshire Model Pay Policy</t>
  </si>
  <si>
    <t>Main Pay Range</t>
  </si>
  <si>
    <t>TPA Code</t>
  </si>
  <si>
    <t>Per Annum</t>
  </si>
  <si>
    <t>Per Day</t>
  </si>
  <si>
    <t>Per Hour</t>
  </si>
  <si>
    <t>With SEN1</t>
  </si>
  <si>
    <t>With SEN 2</t>
  </si>
  <si>
    <t>M1</t>
  </si>
  <si>
    <t>WOO</t>
  </si>
  <si>
    <t>M2</t>
  </si>
  <si>
    <t>M3</t>
  </si>
  <si>
    <t>M4</t>
  </si>
  <si>
    <t>M5</t>
  </si>
  <si>
    <t>M6</t>
  </si>
  <si>
    <t>Upper Pay Range</t>
  </si>
  <si>
    <t>U1</t>
  </si>
  <si>
    <t>POO</t>
  </si>
  <si>
    <t>U2</t>
  </si>
  <si>
    <t>U3</t>
  </si>
  <si>
    <t>Unqualified Pay Range</t>
  </si>
  <si>
    <t>With SEN2</t>
  </si>
  <si>
    <t>UQ1</t>
  </si>
  <si>
    <t>UQ04</t>
  </si>
  <si>
    <t>UQ2</t>
  </si>
  <si>
    <t>UQ3</t>
  </si>
  <si>
    <t>UQ4</t>
  </si>
  <si>
    <t>UQ5</t>
  </si>
  <si>
    <t>UQ6</t>
  </si>
  <si>
    <t>These above points are the ones used in the Oxfordshire Model Pay Policy</t>
  </si>
  <si>
    <t>Leading Practitioner Pay Range</t>
  </si>
  <si>
    <t>LEAD PTR</t>
  </si>
  <si>
    <t>Teaching and Learning Responsibility Allowances</t>
  </si>
  <si>
    <t>TLR1 Minimum</t>
  </si>
  <si>
    <t>TLR1 Maximum</t>
  </si>
  <si>
    <t>TLR2 Minimum</t>
  </si>
  <si>
    <t>TLR2 Maximum</t>
  </si>
  <si>
    <t>TLR3* Minimum</t>
  </si>
  <si>
    <t>TLR3* Maximum</t>
  </si>
  <si>
    <t>*As explained in the pay policy TLR3s must be temporary</t>
  </si>
  <si>
    <t>The standard TLR values below are those established through the model pay policy</t>
  </si>
  <si>
    <t>TLR2 (1)</t>
  </si>
  <si>
    <t>TLR1 (1)</t>
  </si>
  <si>
    <t>TLR2 (2)</t>
  </si>
  <si>
    <t>TLR1 (2)</t>
  </si>
  <si>
    <t>TLR2 (3a)</t>
  </si>
  <si>
    <t>TLR1 (3)</t>
  </si>
  <si>
    <t>TLR2 (3b)</t>
  </si>
  <si>
    <t>TLR1 (4)</t>
  </si>
  <si>
    <t>Special Educational Needs (SEN) Allowance</t>
  </si>
  <si>
    <t>Minimum</t>
  </si>
  <si>
    <t>Maximum</t>
  </si>
  <si>
    <t>For home tutors hourly rate, take annual salary / 1265</t>
  </si>
  <si>
    <t>Leadership Group Pay</t>
  </si>
  <si>
    <t>Point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</si>
  <si>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</si>
  <si>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</si>
  <si>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</si>
  <si>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</si>
  <si>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</si>
  <si>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</si>
  <si>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</si>
  <si>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</si>
  <si>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</si>
  <si>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</si>
  <si>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</si>
  <si>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</si>
  <si>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</si>
  <si>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</si>
  <si>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</si>
  <si>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</si>
  <si>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</si>
  <si>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</si>
  <si>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</si>
  <si>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</si>
  <si>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</si>
  <si>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</si>
  <si>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</si>
  <si>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</si>
  <si>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</si>
  <si>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</si>
  <si>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</si>
  <si>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</si>
  <si>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</si>
  <si>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</si>
  <si>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</si>
  <si>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</si>
  <si>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</si>
  <si>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</si>
  <si>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</si>
  <si>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</si>
  <si>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</si>
  <si>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</si>
  <si>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</si>
  <si>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</si>
  <si>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</si>
  <si>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</si>
  <si>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L43*</t>
  </si>
  <si>
    <t>Headteacher Pay Range</t>
  </si>
  <si>
    <t>Group Size</t>
  </si>
  <si>
    <t>Annual Min</t>
  </si>
  <si>
    <t>Annual Max</t>
  </si>
  <si>
    <t>For hourly rate, divide daily rate by 6.5</t>
  </si>
  <si>
    <t>Teachers Pay award - September 2022</t>
  </si>
  <si>
    <t>L18*</t>
  </si>
  <si>
    <t>L39*</t>
  </si>
  <si>
    <t>L35*</t>
  </si>
  <si>
    <t>L31*</t>
  </si>
  <si>
    <t>L24*</t>
  </si>
  <si>
    <t>L21*</t>
  </si>
  <si>
    <t>* the maximum value of the final point of each of the headteacher pay ranges</t>
  </si>
  <si>
    <t>The daily rate for 22/23 academic year uses 193 days to get the daily rate - in usual years it is 195 days, but there has been an additional 2 bank holidays in 22/23).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</si>
</sst>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DCE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F9B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772F6"/>
        <bgColor indexed="64"/>
      </patternFill>
    </fill>
    <fill>
      <patternFill patternType="solid">
        <fgColor rgb="FFF5C773"/>
        <bgColor indexed="64"/>
      </patternFill>
    </fill>
    <fill>
      <patternFill patternType="solid">
        <fgColor rgb="FFE58BC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164" fontId="2" fillId="3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3" fillId="0" borderId="0" xfId="0" applyFont="1"/>
    <xf numFmtId="0" fontId="1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6" fontId="4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/>
    </xf>
    <xf numFmtId="6" fontId="2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1" fillId="7" borderId="1" xfId="0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1" fillId="8" borderId="1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32094-A683-486B-9B0E-9CE6B16A2606}">
  <dimension ref="A1:H130"/>
  <sheetViews>
    <sheetView tabSelected="1" workbookViewId="0">
      <selection activeCell="E121" sqref="E121"/>
    </sheetView>
  </sheetViews>
  <sheetFormatPr defaultColWidth="9.140625" defaultRowHeight="14.25" x14ac:dyDescent="0.2"/>
  <cols>
    <col min="1" max="1" width="23" style="3" customWidth="1"/>
    <col min="2" max="2" width="11.7109375" style="3" customWidth="1"/>
    <col min="3" max="3" width="16.7109375" style="3" customWidth="1"/>
    <col min="4" max="4" width="11.85546875" style="3" customWidth="1"/>
    <col min="5" max="5" width="11.7109375" style="3" customWidth="1"/>
    <col min="6" max="6" width="12.42578125" style="3" customWidth="1"/>
    <col min="7" max="7" width="12.140625" style="3" customWidth="1"/>
    <col min="8" max="16384" width="9.140625" style="3"/>
  </cols>
  <sheetData>
    <row r="1" spans="1:8" ht="15" x14ac:dyDescent="0.25">
      <c r="A1" s="1" t="s">
        <v>103</v>
      </c>
      <c r="B1" s="1"/>
      <c r="C1" s="2"/>
      <c r="D1" s="1"/>
      <c r="E1" s="1"/>
    </row>
    <row r="2" spans="1:8" x14ac:dyDescent="0.2">
      <c r="A2" s="4" t="s">
        <v>0</v>
      </c>
      <c r="B2" s="4"/>
      <c r="C2" s="4"/>
      <c r="D2" s="4"/>
      <c r="E2" s="4"/>
    </row>
    <row r="3" spans="1:8" x14ac:dyDescent="0.2">
      <c r="A3" s="5"/>
      <c r="B3" s="5"/>
      <c r="C3" s="5"/>
      <c r="D3" s="5"/>
      <c r="E3" s="5"/>
    </row>
    <row r="4" spans="1:8" ht="1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">
      <c r="A5" s="7" t="s">
        <v>8</v>
      </c>
      <c r="B5" s="7" t="s">
        <v>9</v>
      </c>
      <c r="C5" s="8">
        <v>28000</v>
      </c>
      <c r="D5" s="9">
        <f>C5/193</f>
        <v>145.07772020725389</v>
      </c>
      <c r="E5" s="9">
        <f>D5/6.5</f>
        <v>22.319649262654444</v>
      </c>
      <c r="F5" s="33">
        <f>((C5+2384)/193)/6.5</f>
        <v>24.220007971303307</v>
      </c>
      <c r="G5" s="33">
        <f>SUM((C5+4703)/193)/6.5</f>
        <v>26.068553208449583</v>
      </c>
      <c r="H5" s="34"/>
    </row>
    <row r="6" spans="1:8" x14ac:dyDescent="0.2">
      <c r="A6" s="7" t="s">
        <v>10</v>
      </c>
      <c r="B6" s="7" t="s">
        <v>9</v>
      </c>
      <c r="C6" s="8">
        <v>29800</v>
      </c>
      <c r="D6" s="9">
        <f t="shared" ref="D6:D10" si="0">C6/193</f>
        <v>154.40414507772022</v>
      </c>
      <c r="E6" s="9">
        <f t="shared" ref="E6:E10" si="1">D6/6.5</f>
        <v>23.754483858110802</v>
      </c>
      <c r="F6" s="33">
        <f t="shared" ref="F6:F10" si="2">((C6+2384)/193)/6.5</f>
        <v>25.654842566759665</v>
      </c>
      <c r="G6" s="33">
        <f t="shared" ref="G6:G10" si="3">SUM((C6+4703)/193)/6.5</f>
        <v>27.503387803905941</v>
      </c>
      <c r="H6" s="34"/>
    </row>
    <row r="7" spans="1:8" x14ac:dyDescent="0.2">
      <c r="A7" s="7" t="s">
        <v>11</v>
      </c>
      <c r="B7" s="7" t="s">
        <v>9</v>
      </c>
      <c r="C7" s="8">
        <v>31750</v>
      </c>
      <c r="D7" s="9">
        <f t="shared" si="0"/>
        <v>164.50777202072538</v>
      </c>
      <c r="E7" s="9">
        <f t="shared" si="1"/>
        <v>25.308888003188521</v>
      </c>
      <c r="F7" s="33">
        <f t="shared" si="2"/>
        <v>27.209246711837388</v>
      </c>
      <c r="G7" s="33">
        <f t="shared" si="3"/>
        <v>29.05779194898366</v>
      </c>
      <c r="H7" s="34"/>
    </row>
    <row r="8" spans="1:8" x14ac:dyDescent="0.2">
      <c r="A8" s="7" t="s">
        <v>12</v>
      </c>
      <c r="B8" s="7" t="s">
        <v>9</v>
      </c>
      <c r="C8" s="8">
        <v>33850</v>
      </c>
      <c r="D8" s="9">
        <f t="shared" si="0"/>
        <v>175.38860103626942</v>
      </c>
      <c r="E8" s="9">
        <f t="shared" si="1"/>
        <v>26.982861697887603</v>
      </c>
      <c r="F8" s="33">
        <f t="shared" si="2"/>
        <v>28.88322040653647</v>
      </c>
      <c r="G8" s="33">
        <f t="shared" si="3"/>
        <v>30.731765643682742</v>
      </c>
      <c r="H8" s="34"/>
    </row>
    <row r="9" spans="1:8" x14ac:dyDescent="0.2">
      <c r="A9" s="7" t="s">
        <v>13</v>
      </c>
      <c r="B9" s="7" t="s">
        <v>9</v>
      </c>
      <c r="C9" s="8">
        <v>35990</v>
      </c>
      <c r="D9" s="9">
        <f t="shared" si="0"/>
        <v>186.47668393782382</v>
      </c>
      <c r="E9" s="9">
        <f t="shared" si="1"/>
        <v>28.68872060581905</v>
      </c>
      <c r="F9" s="33">
        <f t="shared" si="2"/>
        <v>30.589079314467917</v>
      </c>
      <c r="G9" s="33">
        <f t="shared" si="3"/>
        <v>32.437624551614185</v>
      </c>
      <c r="H9" s="34"/>
    </row>
    <row r="10" spans="1:8" x14ac:dyDescent="0.2">
      <c r="A10" s="7" t="s">
        <v>14</v>
      </c>
      <c r="B10" s="7" t="s">
        <v>9</v>
      </c>
      <c r="C10" s="8">
        <v>38810</v>
      </c>
      <c r="D10" s="9">
        <f t="shared" si="0"/>
        <v>201.0880829015544</v>
      </c>
      <c r="E10" s="9">
        <f t="shared" si="1"/>
        <v>30.936628138700677</v>
      </c>
      <c r="F10" s="33">
        <f t="shared" si="2"/>
        <v>32.836986847349543</v>
      </c>
      <c r="G10" s="33">
        <f t="shared" si="3"/>
        <v>34.685532084495819</v>
      </c>
      <c r="H10" s="34"/>
    </row>
    <row r="11" spans="1:8" x14ac:dyDescent="0.2">
      <c r="C11" s="10"/>
      <c r="D11" s="10"/>
      <c r="E11" s="10"/>
    </row>
    <row r="12" spans="1:8" ht="15" x14ac:dyDescent="0.25">
      <c r="A12" s="11" t="s">
        <v>15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1" t="s">
        <v>7</v>
      </c>
    </row>
    <row r="13" spans="1:8" x14ac:dyDescent="0.2">
      <c r="A13" s="7" t="s">
        <v>16</v>
      </c>
      <c r="B13" s="7" t="s">
        <v>17</v>
      </c>
      <c r="C13" s="8">
        <v>40625</v>
      </c>
      <c r="D13" s="9">
        <f>C13/193</f>
        <v>210.49222797927462</v>
      </c>
      <c r="E13" s="9">
        <f>D13/6.5</f>
        <v>32.383419689119172</v>
      </c>
      <c r="F13" s="33">
        <f>SUM((C13+2384)/193)/6.5</f>
        <v>34.283778397768032</v>
      </c>
      <c r="G13" s="33">
        <f>SUM((C13+4703)/193)/6.5</f>
        <v>36.132323634914307</v>
      </c>
    </row>
    <row r="14" spans="1:8" x14ac:dyDescent="0.2">
      <c r="A14" s="7" t="s">
        <v>18</v>
      </c>
      <c r="B14" s="7" t="s">
        <v>17</v>
      </c>
      <c r="C14" s="8">
        <v>42131</v>
      </c>
      <c r="D14" s="9">
        <f t="shared" ref="D14:D15" si="4">C14/193</f>
        <v>218.29533678756476</v>
      </c>
      <c r="E14" s="9">
        <f t="shared" ref="E14:E15" si="5">D14/6.5</f>
        <v>33.583897967317654</v>
      </c>
      <c r="F14" s="33">
        <f t="shared" ref="F14:F15" si="6">SUM((C14+2384)/193)/6.5</f>
        <v>35.48425667596652</v>
      </c>
      <c r="G14" s="33">
        <f t="shared" ref="G14:G15" si="7">SUM((C14+4703)/193)/6.5</f>
        <v>37.332801913112796</v>
      </c>
    </row>
    <row r="15" spans="1:8" x14ac:dyDescent="0.2">
      <c r="A15" s="7" t="s">
        <v>19</v>
      </c>
      <c r="B15" s="7" t="s">
        <v>17</v>
      </c>
      <c r="C15" s="8">
        <v>43685</v>
      </c>
      <c r="D15" s="9">
        <f t="shared" si="4"/>
        <v>226.34715025906735</v>
      </c>
      <c r="E15" s="9">
        <f t="shared" si="5"/>
        <v>34.822638501394977</v>
      </c>
      <c r="F15" s="33">
        <f t="shared" si="6"/>
        <v>36.722997210043843</v>
      </c>
      <c r="G15" s="33">
        <f t="shared" si="7"/>
        <v>38.571542447190112</v>
      </c>
    </row>
    <row r="16" spans="1:8" x14ac:dyDescent="0.2">
      <c r="C16" s="10"/>
      <c r="D16" s="10"/>
      <c r="E16" s="10"/>
    </row>
    <row r="17" spans="1:7" ht="15" x14ac:dyDescent="0.25">
      <c r="A17" s="12" t="s">
        <v>20</v>
      </c>
      <c r="B17" s="12" t="s">
        <v>2</v>
      </c>
      <c r="C17" s="12" t="s">
        <v>3</v>
      </c>
      <c r="D17" s="12" t="s">
        <v>4</v>
      </c>
      <c r="E17" s="12" t="s">
        <v>5</v>
      </c>
      <c r="F17" s="12" t="s">
        <v>6</v>
      </c>
      <c r="G17" s="12" t="s">
        <v>21</v>
      </c>
    </row>
    <row r="18" spans="1:7" x14ac:dyDescent="0.2">
      <c r="A18" s="7" t="s">
        <v>22</v>
      </c>
      <c r="B18" s="7" t="s">
        <v>23</v>
      </c>
      <c r="C18" s="8">
        <v>19340</v>
      </c>
      <c r="D18" s="9">
        <f>C18/193</f>
        <v>100.20725388601036</v>
      </c>
      <c r="E18" s="9">
        <f>D18/6.5</f>
        <v>15.416500597847747</v>
      </c>
      <c r="F18" s="33">
        <f>SUM((C18+2384)/193)/6.5</f>
        <v>17.316859306496614</v>
      </c>
      <c r="G18" s="33">
        <f>SUM((C18+4703)/193)/6.5</f>
        <v>19.165404543642886</v>
      </c>
    </row>
    <row r="19" spans="1:7" x14ac:dyDescent="0.2">
      <c r="A19" s="7" t="s">
        <v>24</v>
      </c>
      <c r="B19" s="7" t="s">
        <v>23</v>
      </c>
      <c r="C19" s="8">
        <v>21559</v>
      </c>
      <c r="D19" s="9">
        <f t="shared" ref="D19:D23" si="8">C19/193</f>
        <v>111.70466321243524</v>
      </c>
      <c r="E19" s="9">
        <f t="shared" ref="E19:E23" si="9">D19/6.5</f>
        <v>17.185332801913113</v>
      </c>
      <c r="F19" s="33">
        <f t="shared" ref="F19:F23" si="10">SUM((C19+2384)/193)/6.5</f>
        <v>19.085691510561979</v>
      </c>
      <c r="G19" s="33">
        <f t="shared" ref="G19:G23" si="11">SUM((C19+4703)/193)/6.5</f>
        <v>20.934236747708251</v>
      </c>
    </row>
    <row r="20" spans="1:7" x14ac:dyDescent="0.2">
      <c r="A20" s="7" t="s">
        <v>25</v>
      </c>
      <c r="B20" s="7" t="s">
        <v>23</v>
      </c>
      <c r="C20" s="8">
        <v>23777</v>
      </c>
      <c r="D20" s="9">
        <f t="shared" si="8"/>
        <v>123.19689119170984</v>
      </c>
      <c r="E20" s="9">
        <f t="shared" si="9"/>
        <v>18.953367875647668</v>
      </c>
      <c r="F20" s="33">
        <f t="shared" si="10"/>
        <v>20.853726584296531</v>
      </c>
      <c r="G20" s="33">
        <f t="shared" si="11"/>
        <v>22.702271821442807</v>
      </c>
    </row>
    <row r="21" spans="1:7" x14ac:dyDescent="0.2">
      <c r="A21" s="7" t="s">
        <v>26</v>
      </c>
      <c r="B21" s="7" t="s">
        <v>23</v>
      </c>
      <c r="C21" s="8">
        <v>25733</v>
      </c>
      <c r="D21" s="9">
        <f t="shared" si="8"/>
        <v>133.33160621761658</v>
      </c>
      <c r="E21" s="9">
        <f t="shared" si="9"/>
        <v>20.512554802710245</v>
      </c>
      <c r="F21" s="33">
        <f t="shared" si="10"/>
        <v>22.412913511359104</v>
      </c>
      <c r="G21" s="33">
        <f t="shared" si="11"/>
        <v>24.261458748505383</v>
      </c>
    </row>
    <row r="22" spans="1:7" x14ac:dyDescent="0.2">
      <c r="A22" s="7" t="s">
        <v>27</v>
      </c>
      <c r="B22" s="7" t="s">
        <v>23</v>
      </c>
      <c r="C22" s="8">
        <v>27954</v>
      </c>
      <c r="D22" s="9">
        <f t="shared" si="8"/>
        <v>144.83937823834196</v>
      </c>
      <c r="E22" s="9">
        <f t="shared" si="9"/>
        <v>22.282981267437226</v>
      </c>
      <c r="F22" s="33">
        <f t="shared" si="10"/>
        <v>24.183339976086092</v>
      </c>
      <c r="G22" s="33">
        <f t="shared" si="11"/>
        <v>26.031885213232364</v>
      </c>
    </row>
    <row r="23" spans="1:7" x14ac:dyDescent="0.2">
      <c r="A23" s="7" t="s">
        <v>28</v>
      </c>
      <c r="B23" s="7" t="s">
        <v>23</v>
      </c>
      <c r="C23" s="8">
        <v>30172</v>
      </c>
      <c r="D23" s="9">
        <f t="shared" si="8"/>
        <v>156.33160621761658</v>
      </c>
      <c r="E23" s="9">
        <f t="shared" si="9"/>
        <v>24.051016341171781</v>
      </c>
      <c r="F23" s="33">
        <f t="shared" si="10"/>
        <v>25.951375049820644</v>
      </c>
      <c r="G23" s="33">
        <f t="shared" si="11"/>
        <v>27.79992028696692</v>
      </c>
    </row>
    <row r="24" spans="1:7" x14ac:dyDescent="0.2">
      <c r="A24" s="13" t="s">
        <v>29</v>
      </c>
    </row>
    <row r="26" spans="1:7" ht="30" x14ac:dyDescent="0.25">
      <c r="A26" s="37" t="s">
        <v>30</v>
      </c>
      <c r="B26" s="14" t="s">
        <v>3</v>
      </c>
      <c r="C26" s="14" t="s">
        <v>3</v>
      </c>
    </row>
    <row r="27" spans="1:7" x14ac:dyDescent="0.2">
      <c r="A27" s="15" t="s">
        <v>31</v>
      </c>
      <c r="B27" s="16">
        <v>1</v>
      </c>
      <c r="C27" s="8">
        <v>44523</v>
      </c>
    </row>
    <row r="28" spans="1:7" x14ac:dyDescent="0.2">
      <c r="A28" s="15" t="s">
        <v>31</v>
      </c>
      <c r="B28" s="16">
        <v>2</v>
      </c>
      <c r="C28" s="8">
        <v>45639</v>
      </c>
    </row>
    <row r="29" spans="1:7" x14ac:dyDescent="0.2">
      <c r="A29" s="15" t="s">
        <v>31</v>
      </c>
      <c r="B29" s="16">
        <v>3</v>
      </c>
      <c r="C29" s="8">
        <v>46778</v>
      </c>
    </row>
    <row r="30" spans="1:7" x14ac:dyDescent="0.2">
      <c r="A30" s="15" t="s">
        <v>31</v>
      </c>
      <c r="B30" s="16">
        <v>4</v>
      </c>
      <c r="C30" s="8">
        <v>47941</v>
      </c>
    </row>
    <row r="31" spans="1:7" x14ac:dyDescent="0.2">
      <c r="A31" s="15" t="s">
        <v>31</v>
      </c>
      <c r="B31" s="16">
        <v>5</v>
      </c>
      <c r="C31" s="8">
        <v>49136</v>
      </c>
    </row>
    <row r="32" spans="1:7" x14ac:dyDescent="0.2">
      <c r="A32" s="15" t="s">
        <v>31</v>
      </c>
      <c r="B32" s="16">
        <v>6</v>
      </c>
      <c r="C32" s="8">
        <v>50368</v>
      </c>
    </row>
    <row r="33" spans="1:4" x14ac:dyDescent="0.2">
      <c r="A33" s="15" t="s">
        <v>31</v>
      </c>
      <c r="B33" s="16">
        <v>7</v>
      </c>
      <c r="C33" s="8">
        <v>51725</v>
      </c>
    </row>
    <row r="34" spans="1:4" x14ac:dyDescent="0.2">
      <c r="A34" s="15" t="s">
        <v>31</v>
      </c>
      <c r="B34" s="16">
        <v>8</v>
      </c>
      <c r="C34" s="8">
        <v>52917</v>
      </c>
    </row>
    <row r="35" spans="1:4" x14ac:dyDescent="0.2">
      <c r="A35" s="15" t="s">
        <v>31</v>
      </c>
      <c r="B35" s="16">
        <v>9</v>
      </c>
      <c r="C35" s="8">
        <v>54239</v>
      </c>
    </row>
    <row r="36" spans="1:4" x14ac:dyDescent="0.2">
      <c r="A36" s="15" t="s">
        <v>31</v>
      </c>
      <c r="B36" s="16">
        <v>10</v>
      </c>
      <c r="C36" s="8">
        <v>55633</v>
      </c>
    </row>
    <row r="37" spans="1:4" x14ac:dyDescent="0.2">
      <c r="A37" s="15" t="s">
        <v>31</v>
      </c>
      <c r="B37" s="17">
        <v>11</v>
      </c>
      <c r="C37" s="8">
        <v>57075</v>
      </c>
    </row>
    <row r="38" spans="1:4" x14ac:dyDescent="0.2">
      <c r="A38" s="15" t="s">
        <v>31</v>
      </c>
      <c r="B38" s="16">
        <v>12</v>
      </c>
      <c r="C38" s="8">
        <v>58391</v>
      </c>
    </row>
    <row r="39" spans="1:4" x14ac:dyDescent="0.2">
      <c r="A39" s="15" t="s">
        <v>31</v>
      </c>
      <c r="B39" s="16">
        <v>13</v>
      </c>
      <c r="C39" s="8">
        <v>59850</v>
      </c>
    </row>
    <row r="40" spans="1:4" x14ac:dyDescent="0.2">
      <c r="A40" s="15" t="s">
        <v>31</v>
      </c>
      <c r="B40" s="16">
        <v>14</v>
      </c>
      <c r="C40" s="8">
        <v>61343</v>
      </c>
    </row>
    <row r="41" spans="1:4" x14ac:dyDescent="0.2">
      <c r="A41" s="15" t="s">
        <v>31</v>
      </c>
      <c r="B41" s="16">
        <v>15</v>
      </c>
      <c r="C41" s="8">
        <v>62869</v>
      </c>
    </row>
    <row r="42" spans="1:4" x14ac:dyDescent="0.2">
      <c r="A42" s="15" t="s">
        <v>31</v>
      </c>
      <c r="B42" s="16">
        <v>16</v>
      </c>
      <c r="C42" s="8">
        <v>64541</v>
      </c>
    </row>
    <row r="43" spans="1:4" x14ac:dyDescent="0.2">
      <c r="A43" s="15" t="s">
        <v>31</v>
      </c>
      <c r="B43" s="17">
        <v>17</v>
      </c>
      <c r="C43" s="8">
        <v>66022</v>
      </c>
    </row>
    <row r="44" spans="1:4" x14ac:dyDescent="0.2">
      <c r="A44" s="15" t="s">
        <v>31</v>
      </c>
      <c r="B44" s="16">
        <v>18</v>
      </c>
      <c r="C44" s="8">
        <v>67685</v>
      </c>
    </row>
    <row r="45" spans="1:4" x14ac:dyDescent="0.2">
      <c r="A45" s="18"/>
      <c r="B45" s="19"/>
      <c r="C45" s="20"/>
    </row>
    <row r="46" spans="1:4" ht="15" x14ac:dyDescent="0.25">
      <c r="A46" s="21" t="s">
        <v>32</v>
      </c>
      <c r="B46" s="19"/>
      <c r="C46" s="20"/>
    </row>
    <row r="47" spans="1:4" x14ac:dyDescent="0.2">
      <c r="A47" s="15" t="s">
        <v>33</v>
      </c>
      <c r="B47" s="22">
        <v>8706</v>
      </c>
      <c r="C47" s="35" t="s">
        <v>34</v>
      </c>
      <c r="D47" s="24">
        <v>14732</v>
      </c>
    </row>
    <row r="48" spans="1:4" x14ac:dyDescent="0.2">
      <c r="A48" s="15" t="s">
        <v>35</v>
      </c>
      <c r="B48" s="22">
        <v>3017</v>
      </c>
      <c r="C48" s="35" t="s">
        <v>36</v>
      </c>
      <c r="D48" s="24">
        <v>7368</v>
      </c>
    </row>
    <row r="49" spans="1:4" x14ac:dyDescent="0.2">
      <c r="A49" s="15" t="s">
        <v>37</v>
      </c>
      <c r="B49" s="22">
        <v>600</v>
      </c>
      <c r="C49" s="35" t="s">
        <v>38</v>
      </c>
      <c r="D49" s="24">
        <v>2975</v>
      </c>
    </row>
    <row r="50" spans="1:4" x14ac:dyDescent="0.2">
      <c r="A50" s="18" t="s">
        <v>39</v>
      </c>
      <c r="B50" s="19"/>
      <c r="C50" s="36"/>
    </row>
    <row r="51" spans="1:4" x14ac:dyDescent="0.2">
      <c r="A51" s="18"/>
      <c r="B51" s="19"/>
      <c r="C51" s="36"/>
    </row>
    <row r="52" spans="1:4" x14ac:dyDescent="0.2">
      <c r="A52" s="18" t="s">
        <v>40</v>
      </c>
      <c r="B52" s="19"/>
      <c r="C52" s="36"/>
    </row>
    <row r="53" spans="1:4" x14ac:dyDescent="0.2">
      <c r="A53" s="15" t="s">
        <v>41</v>
      </c>
      <c r="B53" s="22">
        <v>3017</v>
      </c>
      <c r="C53" s="35" t="s">
        <v>42</v>
      </c>
      <c r="D53" s="24">
        <v>8706</v>
      </c>
    </row>
    <row r="54" spans="1:4" x14ac:dyDescent="0.2">
      <c r="A54" s="15" t="s">
        <v>43</v>
      </c>
      <c r="B54" s="22">
        <v>5023</v>
      </c>
      <c r="C54" s="35" t="s">
        <v>44</v>
      </c>
      <c r="D54" s="24">
        <v>10710</v>
      </c>
    </row>
    <row r="55" spans="1:4" x14ac:dyDescent="0.2">
      <c r="A55" s="15" t="s">
        <v>45</v>
      </c>
      <c r="B55" s="22">
        <v>7029</v>
      </c>
      <c r="C55" s="35" t="s">
        <v>46</v>
      </c>
      <c r="D55" s="24">
        <v>12719</v>
      </c>
    </row>
    <row r="56" spans="1:4" x14ac:dyDescent="0.2">
      <c r="A56" s="15" t="s">
        <v>47</v>
      </c>
      <c r="B56" s="22">
        <v>7368</v>
      </c>
      <c r="C56" s="35" t="s">
        <v>48</v>
      </c>
      <c r="D56" s="24">
        <v>14732</v>
      </c>
    </row>
    <row r="57" spans="1:4" x14ac:dyDescent="0.2">
      <c r="A57" s="18"/>
      <c r="B57" s="19"/>
      <c r="C57" s="20"/>
    </row>
    <row r="58" spans="1:4" ht="15" x14ac:dyDescent="0.25">
      <c r="A58" s="25" t="s">
        <v>49</v>
      </c>
      <c r="B58" s="16"/>
      <c r="C58" s="23"/>
      <c r="D58" s="7"/>
    </row>
    <row r="59" spans="1:4" x14ac:dyDescent="0.2">
      <c r="A59" s="15" t="s">
        <v>50</v>
      </c>
      <c r="B59" s="22">
        <v>2384</v>
      </c>
      <c r="C59" s="35" t="s">
        <v>51</v>
      </c>
      <c r="D59" s="24">
        <v>4703</v>
      </c>
    </row>
    <row r="60" spans="1:4" x14ac:dyDescent="0.2">
      <c r="A60" s="18"/>
      <c r="B60" s="19"/>
      <c r="C60" s="20"/>
    </row>
    <row r="61" spans="1:4" x14ac:dyDescent="0.2">
      <c r="A61" s="18" t="s">
        <v>52</v>
      </c>
      <c r="B61" s="19"/>
      <c r="C61" s="20"/>
    </row>
    <row r="63" spans="1:4" ht="15" x14ac:dyDescent="0.25">
      <c r="A63" s="26" t="s">
        <v>53</v>
      </c>
    </row>
    <row r="64" spans="1:4" ht="15" x14ac:dyDescent="0.25">
      <c r="A64" s="26" t="s">
        <v>54</v>
      </c>
      <c r="B64" s="26" t="s">
        <v>3</v>
      </c>
      <c r="C64" s="26" t="s">
        <v>4</v>
      </c>
      <c r="D64" s="26" t="s">
        <v>5</v>
      </c>
    </row>
    <row r="65" spans="1:4" x14ac:dyDescent="0.2">
      <c r="A65" s="7" t="s">
        <v>55</v>
      </c>
      <c r="B65" s="8">
        <v>44305</v>
      </c>
      <c r="C65" s="9">
        <f>B65/193</f>
        <v>229.55958549222797</v>
      </c>
      <c r="D65" s="9">
        <f>C65/6.5</f>
        <v>35.31685930649661</v>
      </c>
    </row>
    <row r="66" spans="1:4" x14ac:dyDescent="0.2">
      <c r="A66" s="7" t="s">
        <v>56</v>
      </c>
      <c r="B66" s="8">
        <v>45414</v>
      </c>
      <c r="C66" s="9">
        <f t="shared" ref="C66:C114" si="12">B66/193</f>
        <v>235.30569948186528</v>
      </c>
      <c r="D66" s="9">
        <f t="shared" ref="D66:D114" si="13">C66/6.5</f>
        <v>36.200876843363886</v>
      </c>
    </row>
    <row r="67" spans="1:4" x14ac:dyDescent="0.2">
      <c r="A67" s="7" t="s">
        <v>57</v>
      </c>
      <c r="B67" s="8">
        <v>46548</v>
      </c>
      <c r="C67" s="9">
        <f t="shared" si="12"/>
        <v>241.18134715025906</v>
      </c>
      <c r="D67" s="9">
        <f t="shared" si="13"/>
        <v>37.104822638501396</v>
      </c>
    </row>
    <row r="68" spans="1:4" x14ac:dyDescent="0.2">
      <c r="A68" s="7" t="s">
        <v>58</v>
      </c>
      <c r="B68" s="8">
        <v>47706</v>
      </c>
      <c r="C68" s="9">
        <f t="shared" si="12"/>
        <v>247.18134715025906</v>
      </c>
      <c r="D68" s="9">
        <f t="shared" si="13"/>
        <v>38.027899561578316</v>
      </c>
    </row>
    <row r="69" spans="1:4" x14ac:dyDescent="0.2">
      <c r="A69" s="7" t="s">
        <v>59</v>
      </c>
      <c r="B69" s="8">
        <v>48895</v>
      </c>
      <c r="C69" s="9">
        <f t="shared" si="12"/>
        <v>253.34196891191709</v>
      </c>
      <c r="D69" s="9">
        <f t="shared" si="13"/>
        <v>38.97568752491032</v>
      </c>
    </row>
    <row r="70" spans="1:4" x14ac:dyDescent="0.2">
      <c r="A70" s="7" t="s">
        <v>60</v>
      </c>
      <c r="B70" s="8">
        <v>50122</v>
      </c>
      <c r="C70" s="9">
        <f t="shared" si="12"/>
        <v>259.69948186528495</v>
      </c>
      <c r="D70" s="9">
        <f t="shared" si="13"/>
        <v>39.953766440813069</v>
      </c>
    </row>
    <row r="71" spans="1:4" x14ac:dyDescent="0.2">
      <c r="A71" s="7" t="s">
        <v>61</v>
      </c>
      <c r="B71" s="8">
        <v>51470</v>
      </c>
      <c r="C71" s="9">
        <f t="shared" si="12"/>
        <v>266.68393782383419</v>
      </c>
      <c r="D71" s="9">
        <f t="shared" si="13"/>
        <v>41.028298126743721</v>
      </c>
    </row>
    <row r="72" spans="1:4" x14ac:dyDescent="0.2">
      <c r="A72" s="7" t="s">
        <v>62</v>
      </c>
      <c r="B72" s="8">
        <v>52659</v>
      </c>
      <c r="C72" s="9">
        <f t="shared" si="12"/>
        <v>272.84455958549222</v>
      </c>
      <c r="D72" s="9">
        <f t="shared" si="13"/>
        <v>41.976086090075725</v>
      </c>
    </row>
    <row r="73" spans="1:4" x14ac:dyDescent="0.2">
      <c r="A73" s="7" t="s">
        <v>63</v>
      </c>
      <c r="B73" s="8">
        <v>53973</v>
      </c>
      <c r="C73" s="9">
        <f t="shared" si="12"/>
        <v>279.65284974093265</v>
      </c>
      <c r="D73" s="9">
        <f t="shared" si="13"/>
        <v>43.02351534475887</v>
      </c>
    </row>
    <row r="74" spans="1:4" x14ac:dyDescent="0.2">
      <c r="A74" s="7" t="s">
        <v>64</v>
      </c>
      <c r="B74" s="8">
        <v>55360</v>
      </c>
      <c r="C74" s="9">
        <f t="shared" si="12"/>
        <v>286.83937823834196</v>
      </c>
      <c r="D74" s="9">
        <f t="shared" si="13"/>
        <v>44.129135113591069</v>
      </c>
    </row>
    <row r="75" spans="1:4" x14ac:dyDescent="0.2">
      <c r="A75" s="7" t="s">
        <v>65</v>
      </c>
      <c r="B75" s="8">
        <v>56796</v>
      </c>
      <c r="C75" s="9">
        <f t="shared" si="12"/>
        <v>294.27979274611397</v>
      </c>
      <c r="D75" s="9">
        <f t="shared" si="13"/>
        <v>45.273814268632918</v>
      </c>
    </row>
    <row r="76" spans="1:4" x14ac:dyDescent="0.2">
      <c r="A76" s="7" t="s">
        <v>66</v>
      </c>
      <c r="B76" s="8">
        <v>58105</v>
      </c>
      <c r="C76" s="9">
        <f t="shared" si="12"/>
        <v>301.06217616580312</v>
      </c>
      <c r="D76" s="9">
        <f t="shared" si="13"/>
        <v>46.317257871662022</v>
      </c>
    </row>
    <row r="77" spans="1:4" x14ac:dyDescent="0.2">
      <c r="A77" s="7" t="s">
        <v>67</v>
      </c>
      <c r="B77" s="8">
        <v>59558</v>
      </c>
      <c r="C77" s="9">
        <f t="shared" si="12"/>
        <v>308.59067357512953</v>
      </c>
      <c r="D77" s="9">
        <f t="shared" si="13"/>
        <v>47.475488242327621</v>
      </c>
    </row>
    <row r="78" spans="1:4" x14ac:dyDescent="0.2">
      <c r="A78" s="7" t="s">
        <v>68</v>
      </c>
      <c r="B78" s="8">
        <v>61042</v>
      </c>
      <c r="C78" s="9">
        <f t="shared" si="12"/>
        <v>316.27979274611397</v>
      </c>
      <c r="D78" s="9">
        <f t="shared" si="13"/>
        <v>48.658429653248305</v>
      </c>
    </row>
    <row r="79" spans="1:4" x14ac:dyDescent="0.2">
      <c r="A79" s="7" t="s">
        <v>69</v>
      </c>
      <c r="B79" s="8">
        <v>62561</v>
      </c>
      <c r="C79" s="9">
        <f t="shared" si="12"/>
        <v>324.15025906735752</v>
      </c>
      <c r="D79" s="9">
        <f t="shared" si="13"/>
        <v>49.869270625747312</v>
      </c>
    </row>
    <row r="80" spans="1:4" x14ac:dyDescent="0.2">
      <c r="A80" s="7" t="s">
        <v>70</v>
      </c>
      <c r="B80" s="8">
        <v>64225</v>
      </c>
      <c r="C80" s="9">
        <f t="shared" si="12"/>
        <v>332.77202072538859</v>
      </c>
      <c r="D80" s="9">
        <f t="shared" si="13"/>
        <v>51.195695496213631</v>
      </c>
    </row>
    <row r="81" spans="1:4" x14ac:dyDescent="0.2">
      <c r="A81" s="7" t="s">
        <v>71</v>
      </c>
      <c r="B81" s="8">
        <v>65699</v>
      </c>
      <c r="C81" s="9">
        <f t="shared" si="12"/>
        <v>340.40932642487047</v>
      </c>
      <c r="D81" s="9">
        <f t="shared" si="13"/>
        <v>52.370665603826225</v>
      </c>
    </row>
    <row r="82" spans="1:4" x14ac:dyDescent="0.2">
      <c r="A82" s="38" t="s">
        <v>104</v>
      </c>
      <c r="B82" s="8">
        <v>66684</v>
      </c>
      <c r="C82" s="9">
        <f t="shared" si="12"/>
        <v>345.51295336787564</v>
      </c>
      <c r="D82" s="9">
        <f t="shared" si="13"/>
        <v>53.155838979673177</v>
      </c>
    </row>
    <row r="83" spans="1:4" x14ac:dyDescent="0.2">
      <c r="A83" s="38" t="s">
        <v>72</v>
      </c>
      <c r="B83" s="8">
        <v>67351</v>
      </c>
      <c r="C83" s="9">
        <f t="shared" si="12"/>
        <v>348.96891191709847</v>
      </c>
      <c r="D83" s="9">
        <f t="shared" si="13"/>
        <v>53.687524910322843</v>
      </c>
    </row>
    <row r="84" spans="1:4" x14ac:dyDescent="0.2">
      <c r="A84" s="7" t="s">
        <v>73</v>
      </c>
      <c r="B84" s="8">
        <v>69022</v>
      </c>
      <c r="C84" s="9">
        <f t="shared" si="12"/>
        <v>357.62694300518137</v>
      </c>
      <c r="D84" s="9">
        <f t="shared" si="13"/>
        <v>55.019529693104829</v>
      </c>
    </row>
    <row r="85" spans="1:4" x14ac:dyDescent="0.2">
      <c r="A85" s="7" t="s">
        <v>74</v>
      </c>
      <c r="B85" s="8">
        <v>70733</v>
      </c>
      <c r="C85" s="9">
        <f t="shared" si="12"/>
        <v>366.49222797927462</v>
      </c>
      <c r="D85" s="9">
        <f t="shared" si="13"/>
        <v>56.383419689119172</v>
      </c>
    </row>
    <row r="86" spans="1:4" x14ac:dyDescent="0.2">
      <c r="A86" s="38" t="s">
        <v>109</v>
      </c>
      <c r="B86" s="8">
        <v>71765</v>
      </c>
      <c r="C86" s="9">
        <f t="shared" si="12"/>
        <v>371.83937823834196</v>
      </c>
      <c r="D86" s="9">
        <f t="shared" si="13"/>
        <v>57.206058190514149</v>
      </c>
    </row>
    <row r="87" spans="1:4" x14ac:dyDescent="0.2">
      <c r="A87" s="38" t="s">
        <v>75</v>
      </c>
      <c r="B87" s="8">
        <v>72483</v>
      </c>
      <c r="C87" s="9">
        <f t="shared" si="12"/>
        <v>375.559585492228</v>
      </c>
      <c r="D87" s="9">
        <f t="shared" si="13"/>
        <v>57.778397768035077</v>
      </c>
    </row>
    <row r="88" spans="1:4" x14ac:dyDescent="0.2">
      <c r="A88" s="7" t="s">
        <v>76</v>
      </c>
      <c r="B88" s="8">
        <v>74283</v>
      </c>
      <c r="C88" s="9">
        <f t="shared" si="12"/>
        <v>384.88601036269432</v>
      </c>
      <c r="D88" s="9">
        <f t="shared" si="13"/>
        <v>59.213232363491436</v>
      </c>
    </row>
    <row r="89" spans="1:4" x14ac:dyDescent="0.2">
      <c r="A89" s="7" t="s">
        <v>77</v>
      </c>
      <c r="B89" s="8">
        <v>76122</v>
      </c>
      <c r="C89" s="9">
        <f t="shared" si="12"/>
        <v>394.41450777202073</v>
      </c>
      <c r="D89" s="9">
        <f t="shared" si="13"/>
        <v>60.679155041849342</v>
      </c>
    </row>
    <row r="90" spans="1:4" x14ac:dyDescent="0.2">
      <c r="A90" s="38" t="s">
        <v>108</v>
      </c>
      <c r="B90" s="8">
        <v>77237</v>
      </c>
      <c r="C90" s="9">
        <f t="shared" si="12"/>
        <v>400.19170984455957</v>
      </c>
      <c r="D90" s="9">
        <f t="shared" si="13"/>
        <v>61.567955360701475</v>
      </c>
    </row>
    <row r="91" spans="1:4" x14ac:dyDescent="0.2">
      <c r="A91" s="38" t="s">
        <v>78</v>
      </c>
      <c r="B91" s="8">
        <v>78010</v>
      </c>
      <c r="C91" s="9">
        <f t="shared" si="12"/>
        <v>404.19689119170982</v>
      </c>
      <c r="D91" s="9">
        <f t="shared" si="13"/>
        <v>62.184137106416898</v>
      </c>
    </row>
    <row r="92" spans="1:4" x14ac:dyDescent="0.2">
      <c r="A92" s="7" t="s">
        <v>79</v>
      </c>
      <c r="B92" s="8">
        <v>79949</v>
      </c>
      <c r="C92" s="9">
        <f t="shared" si="12"/>
        <v>414.24352331606218</v>
      </c>
      <c r="D92" s="9">
        <f t="shared" si="13"/>
        <v>63.729772817855718</v>
      </c>
    </row>
    <row r="93" spans="1:4" x14ac:dyDescent="0.2">
      <c r="A93" s="7" t="s">
        <v>80</v>
      </c>
      <c r="B93" s="8">
        <v>81927</v>
      </c>
      <c r="C93" s="9">
        <f t="shared" si="12"/>
        <v>424.49222797927462</v>
      </c>
      <c r="D93" s="9">
        <f t="shared" si="13"/>
        <v>65.306496612196099</v>
      </c>
    </row>
    <row r="94" spans="1:4" x14ac:dyDescent="0.2">
      <c r="A94" s="38" t="s">
        <v>81</v>
      </c>
      <c r="B94" s="8">
        <v>83126</v>
      </c>
      <c r="C94" s="9">
        <f t="shared" si="12"/>
        <v>430.70466321243521</v>
      </c>
      <c r="D94" s="9">
        <f t="shared" si="13"/>
        <v>66.262255878836186</v>
      </c>
    </row>
    <row r="95" spans="1:4" x14ac:dyDescent="0.2">
      <c r="A95" s="38" t="s">
        <v>81</v>
      </c>
      <c r="B95" s="8">
        <v>83956</v>
      </c>
      <c r="C95" s="9">
        <f t="shared" si="12"/>
        <v>435.00518134715026</v>
      </c>
      <c r="D95" s="9">
        <f t="shared" si="13"/>
        <v>66.923874053407729</v>
      </c>
    </row>
    <row r="96" spans="1:4" x14ac:dyDescent="0.2">
      <c r="A96" s="7" t="s">
        <v>82</v>
      </c>
      <c r="B96" s="8">
        <v>86040</v>
      </c>
      <c r="C96" s="9">
        <f t="shared" si="12"/>
        <v>445.80310880829018</v>
      </c>
      <c r="D96" s="9">
        <f t="shared" si="13"/>
        <v>68.585093662813875</v>
      </c>
    </row>
    <row r="97" spans="1:4" x14ac:dyDescent="0.2">
      <c r="A97" s="7" t="s">
        <v>83</v>
      </c>
      <c r="B97" s="8">
        <v>88170</v>
      </c>
      <c r="C97" s="9">
        <f t="shared" si="12"/>
        <v>456.83937823834196</v>
      </c>
      <c r="D97" s="9">
        <f t="shared" si="13"/>
        <v>70.282981267437222</v>
      </c>
    </row>
    <row r="98" spans="1:4" x14ac:dyDescent="0.2">
      <c r="A98" s="7" t="s">
        <v>84</v>
      </c>
      <c r="B98" s="8">
        <v>90365</v>
      </c>
      <c r="C98" s="9">
        <f t="shared" si="12"/>
        <v>468.21243523316065</v>
      </c>
      <c r="D98" s="9">
        <f t="shared" si="13"/>
        <v>72.032682343563181</v>
      </c>
    </row>
    <row r="99" spans="1:4" x14ac:dyDescent="0.2">
      <c r="A99" s="38" t="s">
        <v>107</v>
      </c>
      <c r="B99" s="8">
        <v>91679</v>
      </c>
      <c r="C99" s="9">
        <f t="shared" si="12"/>
        <v>475.02072538860102</v>
      </c>
      <c r="D99" s="9">
        <f t="shared" si="13"/>
        <v>73.080111598246305</v>
      </c>
    </row>
    <row r="100" spans="1:4" x14ac:dyDescent="0.2">
      <c r="A100" s="38" t="s">
        <v>85</v>
      </c>
      <c r="B100" s="8">
        <v>92597</v>
      </c>
      <c r="C100" s="9">
        <f t="shared" si="12"/>
        <v>479.77720207253884</v>
      </c>
      <c r="D100" s="9">
        <f t="shared" si="13"/>
        <v>73.811877241929054</v>
      </c>
    </row>
    <row r="101" spans="1:4" x14ac:dyDescent="0.2">
      <c r="A101" s="7" t="s">
        <v>86</v>
      </c>
      <c r="B101" s="8">
        <v>94898</v>
      </c>
      <c r="C101" s="9">
        <f t="shared" si="12"/>
        <v>491.69948186528495</v>
      </c>
      <c r="D101" s="9">
        <f t="shared" si="13"/>
        <v>75.646074133120763</v>
      </c>
    </row>
    <row r="102" spans="1:4" x14ac:dyDescent="0.2">
      <c r="A102" s="7" t="s">
        <v>87</v>
      </c>
      <c r="B102" s="8">
        <v>97256</v>
      </c>
      <c r="C102" s="9">
        <f t="shared" si="12"/>
        <v>503.91709844559585</v>
      </c>
      <c r="D102" s="9">
        <f t="shared" si="13"/>
        <v>77.525707453168593</v>
      </c>
    </row>
    <row r="103" spans="1:4" x14ac:dyDescent="0.2">
      <c r="A103" s="7" t="s">
        <v>88</v>
      </c>
      <c r="B103" s="8">
        <v>99660</v>
      </c>
      <c r="C103" s="9">
        <f t="shared" si="12"/>
        <v>516.37305699481863</v>
      </c>
      <c r="D103" s="9">
        <f t="shared" si="13"/>
        <v>79.442008768433638</v>
      </c>
    </row>
    <row r="104" spans="1:4" x14ac:dyDescent="0.2">
      <c r="A104" s="38" t="s">
        <v>106</v>
      </c>
      <c r="B104" s="8">
        <v>101126</v>
      </c>
      <c r="C104" s="9">
        <f t="shared" si="12"/>
        <v>523.96891191709847</v>
      </c>
      <c r="D104" s="9">
        <f t="shared" si="13"/>
        <v>80.61060183339977</v>
      </c>
    </row>
    <row r="105" spans="1:4" x14ac:dyDescent="0.2">
      <c r="A105" s="38" t="s">
        <v>89</v>
      </c>
      <c r="B105" s="8">
        <v>102137</v>
      </c>
      <c r="C105" s="9">
        <f t="shared" si="12"/>
        <v>529.20725388601034</v>
      </c>
      <c r="D105" s="9">
        <f t="shared" si="13"/>
        <v>81.416500597847744</v>
      </c>
    </row>
    <row r="106" spans="1:4" x14ac:dyDescent="0.2">
      <c r="A106" s="7" t="s">
        <v>90</v>
      </c>
      <c r="B106" s="8">
        <v>104666</v>
      </c>
      <c r="C106" s="9">
        <f t="shared" si="12"/>
        <v>542.31088082901556</v>
      </c>
      <c r="D106" s="9">
        <f t="shared" si="13"/>
        <v>83.432443204463937</v>
      </c>
    </row>
    <row r="107" spans="1:4" x14ac:dyDescent="0.2">
      <c r="A107" s="7" t="s">
        <v>91</v>
      </c>
      <c r="B107" s="8">
        <v>107267</v>
      </c>
      <c r="C107" s="9">
        <f t="shared" si="12"/>
        <v>555.78756476683941</v>
      </c>
      <c r="D107" s="9">
        <f t="shared" si="13"/>
        <v>85.505779194898366</v>
      </c>
    </row>
    <row r="108" spans="1:4" x14ac:dyDescent="0.2">
      <c r="A108" s="7" t="s">
        <v>92</v>
      </c>
      <c r="B108" s="8">
        <v>109922</v>
      </c>
      <c r="C108" s="9">
        <f t="shared" si="12"/>
        <v>569.54404145077717</v>
      </c>
      <c r="D108" s="9">
        <f t="shared" si="13"/>
        <v>87.622160223196488</v>
      </c>
    </row>
    <row r="109" spans="1:4" x14ac:dyDescent="0.2">
      <c r="A109" s="38" t="s">
        <v>105</v>
      </c>
      <c r="B109" s="8">
        <v>111485</v>
      </c>
      <c r="C109" s="9">
        <f t="shared" si="12"/>
        <v>577.64248704663214</v>
      </c>
      <c r="D109" s="9">
        <f t="shared" si="13"/>
        <v>88.868074930251097</v>
      </c>
    </row>
    <row r="110" spans="1:4" x14ac:dyDescent="0.2">
      <c r="A110" s="38" t="s">
        <v>93</v>
      </c>
      <c r="B110" s="8">
        <v>112601</v>
      </c>
      <c r="C110" s="9">
        <f t="shared" si="12"/>
        <v>583.42487046632129</v>
      </c>
      <c r="D110" s="9">
        <f t="shared" si="13"/>
        <v>89.757672379434041</v>
      </c>
    </row>
    <row r="111" spans="1:4" x14ac:dyDescent="0.2">
      <c r="A111" s="7" t="s">
        <v>94</v>
      </c>
      <c r="B111" s="8">
        <v>115410</v>
      </c>
      <c r="C111" s="9">
        <f t="shared" si="12"/>
        <v>597.97927461139898</v>
      </c>
      <c r="D111" s="9">
        <f t="shared" si="13"/>
        <v>91.996811478676761</v>
      </c>
    </row>
    <row r="112" spans="1:4" x14ac:dyDescent="0.2">
      <c r="A112" s="7" t="s">
        <v>95</v>
      </c>
      <c r="B112" s="8">
        <v>118293</v>
      </c>
      <c r="C112" s="9">
        <f t="shared" si="12"/>
        <v>612.91709844559591</v>
      </c>
      <c r="D112" s="9">
        <f t="shared" si="13"/>
        <v>94.294938222399367</v>
      </c>
    </row>
    <row r="113" spans="1:4" x14ac:dyDescent="0.2">
      <c r="A113" s="7" t="s">
        <v>96</v>
      </c>
      <c r="B113" s="8">
        <v>121258</v>
      </c>
      <c r="C113" s="9">
        <f t="shared" si="12"/>
        <v>628.27979274611403</v>
      </c>
      <c r="D113" s="9">
        <f t="shared" si="13"/>
        <v>96.658429653248305</v>
      </c>
    </row>
    <row r="114" spans="1:4" x14ac:dyDescent="0.2">
      <c r="A114" s="7" t="s">
        <v>97</v>
      </c>
      <c r="B114" s="8">
        <v>123057</v>
      </c>
      <c r="C114" s="9">
        <f t="shared" si="12"/>
        <v>637.6010362694301</v>
      </c>
      <c r="D114" s="9">
        <f t="shared" si="13"/>
        <v>98.092467118373861</v>
      </c>
    </row>
    <row r="116" spans="1:4" ht="30" x14ac:dyDescent="0.2">
      <c r="A116" s="27" t="s">
        <v>98</v>
      </c>
    </row>
    <row r="117" spans="1:4" ht="15" x14ac:dyDescent="0.25">
      <c r="B117" s="28"/>
    </row>
    <row r="118" spans="1:4" ht="15" x14ac:dyDescent="0.25">
      <c r="A118" s="29" t="s">
        <v>99</v>
      </c>
      <c r="B118" s="30" t="s">
        <v>100</v>
      </c>
      <c r="C118" s="31" t="s">
        <v>101</v>
      </c>
    </row>
    <row r="119" spans="1:4" x14ac:dyDescent="0.2">
      <c r="A119" s="32">
        <v>1</v>
      </c>
      <c r="B119" s="8">
        <v>50122</v>
      </c>
      <c r="C119" s="8">
        <v>66684</v>
      </c>
    </row>
    <row r="120" spans="1:4" x14ac:dyDescent="0.2">
      <c r="A120" s="32">
        <v>2</v>
      </c>
      <c r="B120" s="8">
        <v>52659</v>
      </c>
      <c r="C120" s="8">
        <v>71765</v>
      </c>
    </row>
    <row r="121" spans="1:4" x14ac:dyDescent="0.2">
      <c r="A121" s="32">
        <v>3</v>
      </c>
      <c r="B121" s="8">
        <v>56796</v>
      </c>
      <c r="C121" s="8">
        <v>77237</v>
      </c>
    </row>
    <row r="122" spans="1:4" x14ac:dyDescent="0.2">
      <c r="A122" s="32">
        <v>4</v>
      </c>
      <c r="B122" s="8">
        <v>61042</v>
      </c>
      <c r="C122" s="8">
        <v>83126</v>
      </c>
    </row>
    <row r="123" spans="1:4" x14ac:dyDescent="0.2">
      <c r="A123" s="32">
        <v>5</v>
      </c>
      <c r="B123" s="8">
        <v>67351</v>
      </c>
      <c r="C123" s="8">
        <v>91679</v>
      </c>
    </row>
    <row r="124" spans="1:4" x14ac:dyDescent="0.2">
      <c r="A124" s="32">
        <v>6</v>
      </c>
      <c r="B124" s="8">
        <v>72483</v>
      </c>
      <c r="C124" s="8">
        <v>101126</v>
      </c>
    </row>
    <row r="125" spans="1:4" x14ac:dyDescent="0.2">
      <c r="A125" s="32">
        <v>7</v>
      </c>
      <c r="B125" s="8">
        <v>78010</v>
      </c>
      <c r="C125" s="8">
        <v>111485</v>
      </c>
    </row>
    <row r="126" spans="1:4" x14ac:dyDescent="0.2">
      <c r="A126" s="32">
        <v>8</v>
      </c>
      <c r="B126" s="8">
        <v>86040</v>
      </c>
      <c r="C126" s="8">
        <v>123057</v>
      </c>
    </row>
    <row r="128" spans="1:4" x14ac:dyDescent="0.2">
      <c r="A128" s="3" t="s">
        <v>111</v>
      </c>
    </row>
    <row r="129" spans="1:1" x14ac:dyDescent="0.2">
      <c r="A129" s="3" t="s">
        <v>102</v>
      </c>
    </row>
    <row r="130" spans="1:1" x14ac:dyDescent="0.2">
      <c r="A130" s="3" t="s">
        <v>110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Teachers Pay award Hourly rates 2020</dc:title>
  <dc:creator>Trarieux, Amy - Corporate Services</dc:creator>
  <cp:lastModifiedBy>White, Suzanne - Oxfordshire Customer Services</cp:lastModifiedBy>
  <cp:lastPrinted>2019-10-08T12:57:29Z</cp:lastPrinted>
  <dcterms:created xsi:type="dcterms:W3CDTF">2019-10-08T12:26:16Z</dcterms:created>
  <dcterms:modified xsi:type="dcterms:W3CDTF">2023-06-01T08:14:30Z</dcterms:modified>
</cp:coreProperties>
</file>