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mie.carpenter\Downloads\Buyback\"/>
    </mc:Choice>
  </mc:AlternateContent>
  <xr:revisionPtr revIDLastSave="0" documentId="8_{02235D9A-66D9-427D-851F-AA4E70A4223D}" xr6:coauthVersionLast="47" xr6:coauthVersionMax="47" xr10:uidLastSave="{00000000-0000-0000-0000-000000000000}"/>
  <bookViews>
    <workbookView xWindow="-110" yWindow="-110" windowWidth="19420" windowHeight="10420" xr2:uid="{65DA39C2-CA23-4C25-AA6A-2A0DF24C31AF}"/>
  </bookViews>
  <sheets>
    <sheet name="Insurances 2324" sheetId="1" r:id="rId1"/>
    <sheet name="Sheet2" sheetId="2" state="hidden" r:id="rId2"/>
  </sheets>
  <definedNames>
    <definedName name="_xlnm._FilterDatabase" localSheetId="1" hidden="1">Sheet2!$A$1:$I$136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 l="1"/>
  <c r="O19" i="1"/>
  <c r="O17" i="1"/>
  <c r="O15" i="1"/>
  <c r="O13" i="1"/>
  <c r="O11" i="1"/>
  <c r="O9" i="1"/>
  <c r="O4" i="1"/>
  <c r="H54" i="2"/>
  <c r="I54" i="2" s="1"/>
  <c r="H46" i="2"/>
  <c r="I46" i="2" s="1"/>
  <c r="H85" i="2"/>
  <c r="I85" i="2" s="1"/>
  <c r="H68" i="2"/>
  <c r="I68" i="2" s="1"/>
  <c r="H24" i="2"/>
  <c r="I24" i="2" s="1"/>
  <c r="H127" i="2"/>
  <c r="I127" i="2"/>
  <c r="H75" i="2"/>
  <c r="I75" i="2" s="1"/>
  <c r="H78" i="2"/>
  <c r="I78" i="2"/>
  <c r="H119" i="2"/>
  <c r="I119" i="2" s="1"/>
  <c r="H39" i="2"/>
  <c r="I39" i="2"/>
  <c r="H49" i="2"/>
  <c r="I49" i="2" s="1"/>
  <c r="H58" i="2"/>
  <c r="I58" i="2"/>
  <c r="H41" i="2"/>
  <c r="I41" i="2" s="1"/>
  <c r="H13" i="2"/>
  <c r="I13" i="2"/>
  <c r="H66" i="2"/>
  <c r="I66" i="2" s="1"/>
  <c r="H128" i="2"/>
  <c r="I128" i="2"/>
  <c r="H59" i="2"/>
  <c r="I59" i="2" s="1"/>
  <c r="H17" i="2"/>
  <c r="I17" i="2"/>
  <c r="H118" i="2"/>
  <c r="I118" i="2" s="1"/>
  <c r="H108" i="2"/>
  <c r="I108" i="2"/>
  <c r="H115" i="2"/>
  <c r="I115" i="2" s="1"/>
  <c r="H129" i="2"/>
  <c r="I129" i="2"/>
  <c r="H74" i="2"/>
  <c r="I74" i="2" s="1"/>
  <c r="H80" i="2"/>
  <c r="I80" i="2"/>
  <c r="H117" i="2"/>
  <c r="I117" i="2" s="1"/>
  <c r="H9" i="2"/>
  <c r="I9" i="2"/>
  <c r="H71" i="2"/>
  <c r="I71" i="2" s="1"/>
  <c r="H72" i="2"/>
  <c r="I72" i="2"/>
  <c r="H86" i="2"/>
  <c r="I86" i="2" s="1"/>
  <c r="H87" i="2"/>
  <c r="I87" i="2"/>
  <c r="H132" i="2"/>
  <c r="I132" i="2" s="1"/>
  <c r="H124" i="2"/>
  <c r="I124" i="2"/>
  <c r="H8" i="2"/>
  <c r="I8" i="2" s="1"/>
  <c r="H37" i="2"/>
  <c r="I37" i="2"/>
  <c r="H130" i="2"/>
  <c r="I130" i="2" s="1"/>
  <c r="H125" i="2"/>
  <c r="I125" i="2"/>
  <c r="H23" i="2"/>
  <c r="I23" i="2" s="1"/>
  <c r="H33" i="2"/>
  <c r="I33" i="2"/>
  <c r="H53" i="2"/>
  <c r="I53" i="2" s="1"/>
  <c r="H34" i="2"/>
  <c r="I34" i="2"/>
  <c r="H113" i="2"/>
  <c r="I113" i="2" s="1"/>
  <c r="H121" i="2"/>
  <c r="I121" i="2"/>
  <c r="H131" i="2"/>
  <c r="I131" i="2" s="1"/>
  <c r="H38" i="2"/>
  <c r="I38" i="2"/>
  <c r="H56" i="2"/>
  <c r="I56" i="2" s="1"/>
  <c r="H112" i="2"/>
  <c r="I112" i="2" s="1"/>
  <c r="H16" i="2"/>
  <c r="I16" i="2" s="1"/>
  <c r="H126" i="2"/>
  <c r="I126" i="2" s="1"/>
  <c r="H15" i="2"/>
  <c r="I15" i="2" s="1"/>
  <c r="H61" i="2"/>
  <c r="I61" i="2" s="1"/>
  <c r="H14" i="2"/>
  <c r="I14" i="2" s="1"/>
  <c r="H101" i="2"/>
  <c r="I101" i="2" s="1"/>
  <c r="H30" i="2"/>
  <c r="I30" i="2" s="1"/>
  <c r="H19" i="2"/>
  <c r="I19" i="2" s="1"/>
  <c r="H55" i="2"/>
  <c r="I55" i="2" s="1"/>
  <c r="H12" i="2"/>
  <c r="I12" i="2"/>
  <c r="H44" i="2"/>
  <c r="I44" i="2" s="1"/>
  <c r="H20" i="2"/>
  <c r="I20" i="2" s="1"/>
  <c r="H22" i="2"/>
  <c r="I22" i="2" s="1"/>
  <c r="H43" i="2"/>
  <c r="I43" i="2"/>
  <c r="H62" i="2"/>
  <c r="I62" i="2" s="1"/>
  <c r="H26" i="2"/>
  <c r="I26" i="2" s="1"/>
  <c r="H6" i="2"/>
  <c r="I6" i="2" s="1"/>
  <c r="H35" i="2"/>
  <c r="I35" i="2" s="1"/>
  <c r="H52" i="2"/>
  <c r="I52" i="2" s="1"/>
  <c r="H103" i="2"/>
  <c r="I103" i="2" s="1"/>
  <c r="H11" i="2"/>
  <c r="I11" i="2" s="1"/>
  <c r="H28" i="2"/>
  <c r="I28" i="2" s="1"/>
  <c r="H134" i="2"/>
  <c r="I134" i="2" s="1"/>
  <c r="H10" i="2"/>
  <c r="I10" i="2" s="1"/>
  <c r="H7" i="2"/>
  <c r="I7" i="2" s="1"/>
  <c r="H93" i="2"/>
  <c r="I93" i="2"/>
  <c r="H27" i="2"/>
  <c r="I27" i="2" s="1"/>
  <c r="H63" i="2"/>
  <c r="I63" i="2" s="1"/>
  <c r="H95" i="2"/>
  <c r="I95" i="2" s="1"/>
  <c r="H47" i="2"/>
  <c r="I47" i="2"/>
  <c r="H70" i="2"/>
  <c r="I70" i="2" s="1"/>
  <c r="H31" i="2"/>
  <c r="I31" i="2" s="1"/>
  <c r="H77" i="2"/>
  <c r="I77" i="2" s="1"/>
  <c r="H114" i="2"/>
  <c r="I114" i="2" s="1"/>
  <c r="H25" i="2"/>
  <c r="I25" i="2" s="1"/>
  <c r="H92" i="2"/>
  <c r="I92" i="2" s="1"/>
  <c r="H73" i="2"/>
  <c r="I73" i="2" s="1"/>
  <c r="H107" i="2"/>
  <c r="I107" i="2" s="1"/>
  <c r="H32" i="2"/>
  <c r="I32" i="2" s="1"/>
  <c r="H120" i="2"/>
  <c r="I120" i="2" s="1"/>
  <c r="H65" i="2"/>
  <c r="I65" i="2" s="1"/>
  <c r="H67" i="2"/>
  <c r="I67" i="2"/>
  <c r="H69" i="2"/>
  <c r="I69" i="2" s="1"/>
  <c r="H79" i="2"/>
  <c r="I79" i="2" s="1"/>
  <c r="H111" i="2"/>
  <c r="I111" i="2" s="1"/>
  <c r="H106" i="2"/>
  <c r="I106" i="2"/>
  <c r="H116" i="2"/>
  <c r="I116" i="2" s="1"/>
  <c r="H109" i="2"/>
  <c r="I109" i="2" s="1"/>
  <c r="H51" i="2"/>
  <c r="I51" i="2" s="1"/>
  <c r="H123" i="2"/>
  <c r="I123" i="2" s="1"/>
  <c r="H100" i="2"/>
  <c r="I100" i="2" s="1"/>
  <c r="H122" i="2"/>
  <c r="I122" i="2" s="1"/>
  <c r="H136" i="2"/>
  <c r="I136" i="2" s="1"/>
  <c r="H110" i="2"/>
  <c r="I110" i="2" s="1"/>
  <c r="H96" i="2"/>
  <c r="I96" i="2" s="1"/>
  <c r="H50" i="2"/>
  <c r="I50" i="2" s="1"/>
  <c r="H48" i="2"/>
  <c r="I48" i="2" s="1"/>
  <c r="H60" i="2"/>
  <c r="I60" i="2"/>
  <c r="H98" i="2"/>
  <c r="I98" i="2" s="1"/>
  <c r="H40" i="2"/>
  <c r="I40" i="2" s="1"/>
  <c r="H64" i="2"/>
  <c r="I64" i="2" s="1"/>
  <c r="H21" i="2"/>
  <c r="I21" i="2"/>
  <c r="H45" i="2"/>
  <c r="I45" i="2" s="1"/>
  <c r="H84" i="2"/>
  <c r="I84" i="2" s="1"/>
  <c r="H81" i="2"/>
  <c r="I81" i="2" s="1"/>
  <c r="H105" i="2"/>
  <c r="I105" i="2" s="1"/>
  <c r="H94" i="2"/>
  <c r="I94" i="2" s="1"/>
  <c r="H97" i="2"/>
  <c r="I97" i="2" s="1"/>
  <c r="H88" i="2"/>
  <c r="I88" i="2" s="1"/>
  <c r="H89" i="2"/>
  <c r="I89" i="2" s="1"/>
  <c r="H102" i="2"/>
  <c r="I102" i="2" s="1"/>
  <c r="H90" i="2"/>
  <c r="I90" i="2" s="1"/>
  <c r="H4" i="2"/>
  <c r="I4" i="2" s="1"/>
  <c r="H5" i="2"/>
  <c r="I5" i="2" s="1"/>
  <c r="H82" i="2"/>
  <c r="I82" i="2" s="1"/>
  <c r="H135" i="2"/>
  <c r="I135" i="2" s="1"/>
  <c r="H91" i="2"/>
  <c r="I91" i="2" s="1"/>
  <c r="H99" i="2"/>
  <c r="I99" i="2" s="1"/>
  <c r="H104" i="2"/>
  <c r="I104" i="2" s="1"/>
  <c r="H3" i="2"/>
  <c r="I3" i="2" s="1"/>
  <c r="H36" i="2"/>
  <c r="I36" i="2" s="1"/>
  <c r="H18" i="2"/>
  <c r="I18" i="2" s="1"/>
  <c r="H83" i="2"/>
  <c r="I83" i="2" s="1"/>
  <c r="H133" i="2"/>
  <c r="I133" i="2" s="1"/>
  <c r="H42" i="2"/>
  <c r="I42" i="2" s="1"/>
  <c r="H57" i="2"/>
  <c r="I57" i="2" s="1"/>
  <c r="H76" i="2"/>
  <c r="I76" i="2" s="1"/>
  <c r="H29" i="2"/>
  <c r="I29" i="2" s="1"/>
</calcChain>
</file>

<file path=xl/sharedStrings.xml><?xml version="1.0" encoding="utf-8"?>
<sst xmlns="http://schemas.openxmlformats.org/spreadsheetml/2006/main" count="156" uniqueCount="151">
  <si>
    <t>School Name</t>
  </si>
  <si>
    <t>Dfe</t>
  </si>
  <si>
    <t>Insurance Premiums</t>
  </si>
  <si>
    <t>PROPERTY</t>
  </si>
  <si>
    <t xml:space="preserve">LIABILITY </t>
  </si>
  <si>
    <t>WORK</t>
  </si>
  <si>
    <t>ENGINE</t>
  </si>
  <si>
    <t>MOTOR</t>
  </si>
  <si>
    <t>Total Charge</t>
  </si>
  <si>
    <t>Total Charge (Inc. Admin fee)</t>
  </si>
  <si>
    <t>SCHOOL</t>
  </si>
  <si>
    <t>DFE</t>
  </si>
  <si>
    <t>ENGINE.</t>
  </si>
  <si>
    <t>TOTAL</t>
  </si>
  <si>
    <t>TOTAL INC ADMIN FEE</t>
  </si>
  <si>
    <t>Please select your school to view your insurances charges for 2023-24</t>
  </si>
  <si>
    <t>Comper Foundation</t>
  </si>
  <si>
    <t>HEADINGTON NURSERY</t>
  </si>
  <si>
    <t>GRANDPONT NURSERY</t>
  </si>
  <si>
    <t>SLADE NURSERY</t>
  </si>
  <si>
    <t>LYDALLS NURSERY</t>
  </si>
  <si>
    <t>CHIPPING NORTON (ACE CENTRE)</t>
  </si>
  <si>
    <t>WHEATLEY NURSERY</t>
  </si>
  <si>
    <t>ORCHARD FIELDS COMMUNITY SCHOOL</t>
  </si>
  <si>
    <t>QUEENSWAY, BANBURY</t>
  </si>
  <si>
    <t>THE GRANGE, BANBURY</t>
  </si>
  <si>
    <t>ENSTONE, CHIPPING NORTON</t>
  </si>
  <si>
    <t>GREAT TEW, CHIPPING NORTON</t>
  </si>
  <si>
    <t>KINGHAM</t>
  </si>
  <si>
    <t>FIVE ACRES, AMBROSDEN</t>
  </si>
  <si>
    <t>BROOKSIDE, BICESTER</t>
  </si>
  <si>
    <t>LONGFIELDS, BICESTER</t>
  </si>
  <si>
    <t>WHITCHURCH, READING</t>
  </si>
  <si>
    <t>KINGS MEADOW, BICESTER</t>
  </si>
  <si>
    <t>CARTERTON</t>
  </si>
  <si>
    <t>THE GATEWAY, CARTERTON</t>
  </si>
  <si>
    <t>ST NICHOLAS FIRST, OLD MARSTON</t>
  </si>
  <si>
    <t>STONESFIELD, WITNEY</t>
  </si>
  <si>
    <t>WILLIAM FLETCHER, YARNTON</t>
  </si>
  <si>
    <t>NORTH KIDLINGTON</t>
  </si>
  <si>
    <t>RAF BENSON, WALLINGFORD</t>
  </si>
  <si>
    <t>TETSWORTH, THAME</t>
  </si>
  <si>
    <t>BARLEY HILL, THAME</t>
  </si>
  <si>
    <t>MILL LANE, CHINNOR</t>
  </si>
  <si>
    <t>NETTLEBED</t>
  </si>
  <si>
    <t>SONNING COMMON, READING</t>
  </si>
  <si>
    <t>SOUTH STOKE, READING</t>
  </si>
  <si>
    <t>WOODCOTE, READING</t>
  </si>
  <si>
    <t>VALLEY ROAD, HENLEY</t>
  </si>
  <si>
    <t>BADGEMORE, HENLEY</t>
  </si>
  <si>
    <t>EAST OXFORD FIRST</t>
  </si>
  <si>
    <t>WINDMILL FIRST</t>
  </si>
  <si>
    <t>WEST OXFORD</t>
  </si>
  <si>
    <t>CHILTON, DIDCOT</t>
  </si>
  <si>
    <t>DRAYTON, NR ABINGDON</t>
  </si>
  <si>
    <t>HARWELL, DIDCOT</t>
  </si>
  <si>
    <t>DRY SANDFORD, ABINGDON</t>
  </si>
  <si>
    <t>STOCKHAM, WANTAGE</t>
  </si>
  <si>
    <t>THOMAS READE, ABINGDON</t>
  </si>
  <si>
    <t>WOOD FARM FIRST</t>
  </si>
  <si>
    <t>EDWARD FIELD, KIDLINGTON</t>
  </si>
  <si>
    <t>JOHN HAMPDEN, THAME</t>
  </si>
  <si>
    <t>STEPHEN FREEMAN, DIDCOT</t>
  </si>
  <si>
    <t>CARSWELL, ABINGON</t>
  </si>
  <si>
    <t>WEST WITNEY</t>
  </si>
  <si>
    <t>CALDECOTT, ABINGDON</t>
  </si>
  <si>
    <t>LANGFORD VILLAGE, BICESTER</t>
  </si>
  <si>
    <t>BURE PARK</t>
  </si>
  <si>
    <t>ST JOHN THE EVANGELIST CE (A)</t>
  </si>
  <si>
    <t>CROPREDY CE,BANBURY</t>
  </si>
  <si>
    <t>CHADLINGTON</t>
  </si>
  <si>
    <t>HOOK NORTON CE, BANBURY</t>
  </si>
  <si>
    <t>BLOXHAM CE, BANBURY</t>
  </si>
  <si>
    <t>FRITWELL CE, NR BICESTER</t>
  </si>
  <si>
    <t>CHARLTON ON OTMOOR PAROCHIAL</t>
  </si>
  <si>
    <t>CHESTERTON, BICESTER (A)</t>
  </si>
  <si>
    <t>FRINGFORD CE, BICESTER</t>
  </si>
  <si>
    <t>LAUNTON CE, BICESTER</t>
  </si>
  <si>
    <t>CLANFIELD PAROCHIAL, BAMPTON</t>
  </si>
  <si>
    <t>ASTON COTE CE, BAMPTON</t>
  </si>
  <si>
    <t>DUCKLINGTON CE, WITNEY</t>
  </si>
  <si>
    <t>HAILEY CE, WITNEY</t>
  </si>
  <si>
    <t>ST KENELMS CE, MINSTER LOVELL</t>
  </si>
  <si>
    <t>BLETCHINGDON PAROCHIAL** contents Prop only</t>
  </si>
  <si>
    <t>COMBE CE, WITNEY</t>
  </si>
  <si>
    <t>WOODSTOCK CE</t>
  </si>
  <si>
    <t>BLADON CE</t>
  </si>
  <si>
    <t>ASTON ROWANT CE, WATLINGTON</t>
  </si>
  <si>
    <t>ST ANDREWS CE, CHINNOR</t>
  </si>
  <si>
    <t>CLIFTON HAMPDEN CE</t>
  </si>
  <si>
    <t>LEWKNOR CE, WATLINGTON</t>
  </si>
  <si>
    <t>ST BIRINUS CE, DORCHESTER</t>
  </si>
  <si>
    <t>GREAT MILTON CE</t>
  </si>
  <si>
    <t>MARSH BALDON CE</t>
  </si>
  <si>
    <t>CROWMARSH GIFFORD CE</t>
  </si>
  <si>
    <t>PEPPARD CE, HENLEY</t>
  </si>
  <si>
    <t>STOKE ROW CE, HENLEY</t>
  </si>
  <si>
    <t>CHURCH COWLEY ST JAMES</t>
  </si>
  <si>
    <t>ST ANDREWS CE FIRST</t>
  </si>
  <si>
    <t>NEW HINKSEY CE FIRST</t>
  </si>
  <si>
    <t>ST MICHAELS CE FIRST (A)</t>
  </si>
  <si>
    <t xml:space="preserve">CUMNOR CE </t>
  </si>
  <si>
    <t>THE RIDGEWAY, WANTAGE</t>
  </si>
  <si>
    <t>LONG WITTENHAM CE, ABINGDON</t>
  </si>
  <si>
    <t>LONGWORTH UNDENOMINATIONAL</t>
  </si>
  <si>
    <t>MARCHAM CE, ABINGODN</t>
  </si>
  <si>
    <t>RADLEY CE, ABINGDON</t>
  </si>
  <si>
    <t>STANFORD IN THE VALE CE, FARINGDON</t>
  </si>
  <si>
    <t>ST MICHAELS CE , STEVENTON</t>
  </si>
  <si>
    <t>SUNNINGWELL CE, ABINGDON</t>
  </si>
  <si>
    <t>ST NICOLAS CE, ABINGDON</t>
  </si>
  <si>
    <t>HAGBOURNE CE, EAST HAGBOURNE</t>
  </si>
  <si>
    <t>UFFINGTON CE, FARINGDON</t>
  </si>
  <si>
    <t>ST FRANCIS CE FIRST, OXFORD</t>
  </si>
  <si>
    <t>TRINITY CE, HENLEY</t>
  </si>
  <si>
    <t>WYCHWOD CE, CHIPPING NORTON</t>
  </si>
  <si>
    <t>ST SWITHUNS CE, KENNINGTON</t>
  </si>
  <si>
    <t>ST BLAISE, ABINGDON</t>
  </si>
  <si>
    <t>GRIMSBURY ST LEONARDS CE, BANBURY</t>
  </si>
  <si>
    <t>GREAT ROLLRIGHT CE, CHIPPING NORT (A)</t>
  </si>
  <si>
    <t>KIRTLINGTON CE (A)</t>
  </si>
  <si>
    <t>ST EDBURGS CE, BICESTER (A)</t>
  </si>
  <si>
    <t>EWELME CE, WALLINGFORD (A)</t>
  </si>
  <si>
    <t>LITTLE MILTON CE (A)</t>
  </si>
  <si>
    <t>CHECKENDON, NR READING (A)</t>
  </si>
  <si>
    <t>GORING CE, READING (A)</t>
  </si>
  <si>
    <t>SHIPLAKE CE, HENLEY (A)</t>
  </si>
  <si>
    <t>SACRED HEART RC, HENLEY (A)</t>
  </si>
  <si>
    <t>ST MARYS RC, BICESTER</t>
  </si>
  <si>
    <t>ST BARNABUS CE FIRST (A)</t>
  </si>
  <si>
    <t>ST EBBES CE FIRST (A)</t>
  </si>
  <si>
    <t>SS MARY &amp; JOHN CE FIRST (A)</t>
  </si>
  <si>
    <t>SS PHILIP &amp; JAMES CE FIRST (A)</t>
  </si>
  <si>
    <t>ST JOSEPHS RC FIRST (A)</t>
  </si>
  <si>
    <t>ST ALOYSIUS RC FIRST (A)</t>
  </si>
  <si>
    <t>APPLETON CE, ABINGDON (A)</t>
  </si>
  <si>
    <t>ASHBURY WITH COMPTON BEAUCHAMP(A)</t>
  </si>
  <si>
    <t>SHELLINGFORD CE, FARINGDON (A)</t>
  </si>
  <si>
    <t>WOOTTON CE, BOARS HILL (A)</t>
  </si>
  <si>
    <t>ST AMANDS RC, EAST HENDRED (A)</t>
  </si>
  <si>
    <t>ST EDMUNDS RC, ABINGDON  (A)</t>
  </si>
  <si>
    <t>ST MARYS CE, CHIPPING NORTON (A)</t>
  </si>
  <si>
    <t>ALL SAINTS CE, DIDCOT (A)</t>
  </si>
  <si>
    <t>DUNMORE PRIMARY</t>
  </si>
  <si>
    <t>CARTERTON COMMUNITY COLLEGE</t>
  </si>
  <si>
    <t>SHENINGTON</t>
  </si>
  <si>
    <t>WOODEATON MANOR</t>
  </si>
  <si>
    <t>FRANK WISE, BANBURY</t>
  </si>
  <si>
    <t>JOHN WATSON, WHEATLEY</t>
  </si>
  <si>
    <t>Oxford Hospital School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</si>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</sst>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6" formatCode="_-&quot;£&quot;* #,##0_-;\-&quot;£&quot;* #,##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3" fillId="2" borderId="0" xfId="0" applyFont="1" applyFill="1"/>
    <xf numFmtId="0" fontId="0" fillId="2" borderId="0" xfId="0" applyFill="1"/>
    <xf numFmtId="0" fontId="2" fillId="2" borderId="1" xfId="0" applyFont="1" applyFill="1" applyBorder="1"/>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hidden="1"/>
    </xf>
    <xf numFmtId="0" fontId="0" fillId="0" borderId="0" xfId="0" applyAlignment="1">
      <alignment horizontal="center"/>
    </xf>
    <xf numFmtId="0" fontId="0" fillId="0" borderId="0" xfId="0" applyAlignment="1">
      <alignment horizontal="left"/>
    </xf>
    <xf numFmtId="0" fontId="4" fillId="0" borderId="0" xfId="0" applyFont="1" applyAlignment="1">
      <alignment horizontal="right"/>
    </xf>
    <xf numFmtId="1" fontId="4" fillId="0" borderId="0" xfId="0" applyNumberFormat="1" applyFont="1" applyAlignment="1">
      <alignment horizontal="right"/>
    </xf>
    <xf numFmtId="2" fontId="0" fillId="0" borderId="0" xfId="0" applyNumberFormat="1"/>
    <xf numFmtId="0" fontId="4" fillId="0" borderId="0" xfId="0" applyFont="1" applyAlignment="1">
      <alignment horizontal="left"/>
    </xf>
    <xf numFmtId="0" fontId="2" fillId="0" borderId="0" xfId="0" applyFont="1" applyAlignment="1">
      <alignment horizontal="left"/>
    </xf>
    <xf numFmtId="166" fontId="0" fillId="0" borderId="0" xfId="1" applyNumberFormat="1" applyFont="1"/>
    <xf numFmtId="166" fontId="0" fillId="3" borderId="1" xfId="1" applyNumberFormat="1"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schools.oxfordshire.gov.uk/cms/content/insurance" TargetMode="Externa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9</xdr:col>
      <xdr:colOff>488950</xdr:colOff>
      <xdr:row>22</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9B5A6F5-E08E-44E1-9F72-91C79356D521}"/>
            </a:ext>
          </a:extLst>
        </xdr:cNvPr>
        <xdr:cNvSpPr txBox="1"/>
      </xdr:nvSpPr>
      <xdr:spPr>
        <a:xfrm>
          <a:off x="1" y="1"/>
          <a:ext cx="6261099" cy="417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solidFill>
                <a:schemeClr val="dk1"/>
              </a:solidFill>
              <a:effectLst/>
              <a:latin typeface="+mn-lt"/>
              <a:ea typeface="+mn-ea"/>
              <a:cs typeface="+mn-cs"/>
            </a:rPr>
            <a:t>Statutory Insurances for Schools</a:t>
          </a:r>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statutory insurances have once again been procured on behalf of schools and are made available again for 2023-24</a:t>
          </a:r>
        </a:p>
        <a:p>
          <a:r>
            <a:rPr lang="en-GB" sz="1100">
              <a:solidFill>
                <a:schemeClr val="dk1"/>
              </a:solidFill>
              <a:effectLst/>
              <a:latin typeface="+mn-lt"/>
              <a:ea typeface="+mn-ea"/>
              <a:cs typeface="+mn-cs"/>
            </a:rPr>
            <a:t> </a:t>
          </a:r>
        </a:p>
        <a:p>
          <a:r>
            <a:rPr lang="en-GB" sz="1100" i="1">
              <a:solidFill>
                <a:schemeClr val="dk1"/>
              </a:solidFill>
              <a:effectLst/>
              <a:latin typeface="+mn-lt"/>
              <a:ea typeface="+mn-ea"/>
              <a:cs typeface="+mn-cs"/>
            </a:rPr>
            <a:t>Please note there is no refund on Insurances Premiums when a school converts to academy status mid financial year.</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i="1">
              <a:solidFill>
                <a:schemeClr val="dk1"/>
              </a:solidFill>
              <a:effectLst/>
              <a:latin typeface="+mn-lt"/>
              <a:ea typeface="+mn-ea"/>
              <a:cs typeface="+mn-cs"/>
            </a:rPr>
            <a:t>In the event that a non-Academy converting school wishes to opt out of the county council's insurance arrangements it must provide the Council’s Insurance Manager 12 months notice and subsequently put in place an alternative insurance package of a minimum standard, details of which will need to be confirmed in writing and forwarded to the Insurance Manager for approval.</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A school can only opt out of the whole package of insurance policies offered; this includes the additional options offered direct to schools such as theft and vandalism cover and school journey insurance.</a:t>
          </a:r>
          <a:endParaRPr lang="en-GB" sz="1100">
            <a:solidFill>
              <a:schemeClr val="dk1"/>
            </a:solidFill>
            <a:effectLst/>
            <a:latin typeface="+mn-lt"/>
            <a:ea typeface="+mn-ea"/>
            <a:cs typeface="+mn-cs"/>
          </a:endParaRPr>
        </a:p>
        <a:p>
          <a:endParaRPr lang="en-GB" sz="1100"/>
        </a:p>
        <a:p>
          <a:r>
            <a:rPr lang="en-GB" sz="1100"/>
            <a:t>More</a:t>
          </a:r>
          <a:r>
            <a:rPr lang="en-GB" sz="1100" baseline="0"/>
            <a:t> information available on our webpage https://schools.oxfordshire.gov.uk/cms/content/insurance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0DF9-BC91-46C6-94DA-EBC68D40AF01}">
  <dimension ref="A1:R23"/>
  <sheetViews>
    <sheetView tabSelected="1" zoomScaleNormal="100" workbookViewId="0">
      <selection activeCell="O3" sqref="O3"/>
    </sheetView>
  </sheetViews>
  <sheetFormatPr defaultColWidth="0" defaultRowHeight="14.5" customHeight="1" zeroHeight="1" x14ac:dyDescent="0.35"/>
  <cols>
    <col min="1" max="10" width="9.1796875" customWidth="1"/>
    <col min="11" max="12" width="9.1796875" hidden="1" customWidth="1"/>
    <col min="13" max="13" width="1.453125" customWidth="1"/>
    <col min="14" max="14" width="26.7265625" customWidth="1"/>
    <col min="15" max="15" width="45.7265625" customWidth="1"/>
    <col min="16" max="16" width="3.81640625" customWidth="1"/>
    <col min="17" max="18" width="0" hidden="1" customWidth="1"/>
    <col min="19" max="16384" width="9.1796875" hidden="1"/>
  </cols>
  <sheetData>
    <row r="1" spans="1:15" ht="15.5" x14ac:dyDescent="0.35">
      <c r="N1" s="1" t="s">
        <v>15</v>
      </c>
      <c r="O1" s="2"/>
    </row>
    <row r="2" spans="1:15" ht="15" thickBot="1" x14ac:dyDescent="0.4"/>
    <row r="3" spans="1:15" ht="15" thickBot="1" x14ac:dyDescent="0.4">
      <c r="N3" s="3" t="s">
        <v>0</v>
      </c>
      <c r="O3" s="4" t="s">
        <v>99</v>
      </c>
    </row>
    <row r="4" spans="1:15" ht="15" thickBot="1" x14ac:dyDescent="0.4">
      <c r="N4" s="3" t="s">
        <v>1</v>
      </c>
      <c r="O4" s="5">
        <f>IFERROR(INDEX(Sheet2!B1:B136,MATCH('Insurances 2324'!O3,Sheet2!A:A,0)),"")</f>
        <v>3213</v>
      </c>
    </row>
    <row r="5" spans="1:15" x14ac:dyDescent="0.35"/>
    <row r="6" spans="1:15" x14ac:dyDescent="0.35"/>
    <row r="7" spans="1:15" x14ac:dyDescent="0.35">
      <c r="N7" s="12" t="s">
        <v>2</v>
      </c>
      <c r="O7" s="12"/>
    </row>
    <row r="8" spans="1:15" ht="15" thickBot="1" x14ac:dyDescent="0.4"/>
    <row r="9" spans="1:15" ht="15" thickBot="1" x14ac:dyDescent="0.4">
      <c r="N9" s="3" t="s">
        <v>3</v>
      </c>
      <c r="O9" s="14">
        <f>IFERROR(INDEX(Sheet2!C1:C136,MATCH('Insurances 2324'!O3,Sheet2!A:A,0)),"")</f>
        <v>1771.6879036481059</v>
      </c>
    </row>
    <row r="10" spans="1:15" ht="15" thickBot="1" x14ac:dyDescent="0.4">
      <c r="O10" s="6"/>
    </row>
    <row r="11" spans="1:15" ht="15" thickBot="1" x14ac:dyDescent="0.4">
      <c r="N11" s="3" t="s">
        <v>4</v>
      </c>
      <c r="O11" s="14">
        <f>IFERROR(INDEX(Sheet2!D1:D137,MATCH('Insurances 2324'!O3,Sheet2!A:A,0)),"")</f>
        <v>1164.0642265193371</v>
      </c>
    </row>
    <row r="12" spans="1:15" ht="15" thickBot="1" x14ac:dyDescent="0.4">
      <c r="O12" s="6"/>
    </row>
    <row r="13" spans="1:15" ht="15" thickBot="1" x14ac:dyDescent="0.4">
      <c r="N13" s="3" t="s">
        <v>5</v>
      </c>
      <c r="O13" s="14">
        <f>IFERROR(INDEX(Sheet2!E1:E137,MATCH('Insurances 2324'!O3,Sheet2!A:A,0)),"")</f>
        <v>0</v>
      </c>
    </row>
    <row r="14" spans="1:15" ht="15" thickBot="1" x14ac:dyDescent="0.4">
      <c r="O14" s="6"/>
    </row>
    <row r="15" spans="1:15" ht="15" thickBot="1" x14ac:dyDescent="0.4">
      <c r="N15" s="3" t="s">
        <v>6</v>
      </c>
      <c r="O15" s="14">
        <f>IFERROR(INDEX(Sheet2!F1:F137,MATCH('Insurances 2324'!O3,Sheet2!A:A,0)),"")</f>
        <v>0</v>
      </c>
    </row>
    <row r="16" spans="1:15" ht="15" thickBot="1" x14ac:dyDescent="0.4">
      <c r="A16" s="7"/>
      <c r="B16" s="7"/>
      <c r="O16" s="6"/>
    </row>
    <row r="17" spans="14:15" ht="15" thickBot="1" x14ac:dyDescent="0.4">
      <c r="N17" s="3" t="s">
        <v>7</v>
      </c>
      <c r="O17" s="14">
        <f>IFERROR(INDEX(Sheet2!G1:G137,MATCH('Insurances 2324'!O3,Sheet2!A:A,0)),"")</f>
        <v>0</v>
      </c>
    </row>
    <row r="18" spans="14:15" ht="15" thickBot="1" x14ac:dyDescent="0.4">
      <c r="O18" s="6"/>
    </row>
    <row r="19" spans="14:15" ht="15" thickBot="1" x14ac:dyDescent="0.4">
      <c r="N19" s="3" t="s">
        <v>8</v>
      </c>
      <c r="O19" s="14">
        <f>IFERROR(INDEX(Sheet2!H1:H137,MATCH('Insurances 2324'!O3,Sheet2!A:A,0)),"")</f>
        <v>2935.7521301674433</v>
      </c>
    </row>
    <row r="20" spans="14:15" ht="15" thickBot="1" x14ac:dyDescent="0.4">
      <c r="O20" s="6"/>
    </row>
    <row r="21" spans="14:15" ht="15" thickBot="1" x14ac:dyDescent="0.4">
      <c r="N21" s="3" t="s">
        <v>9</v>
      </c>
      <c r="O21" s="14">
        <f>IFERROR(INDEX(Sheet2!I1:I137,MATCH('Insurances 2324'!O3,Sheet2!A:A,0)),"")</f>
        <v>2979.788412119955</v>
      </c>
    </row>
    <row r="22" spans="14:15" x14ac:dyDescent="0.35"/>
    <row r="23" spans="14:15" x14ac:dyDescent="0.35"/>
  </sheetData>
  <sheetProtection algorithmName="SHA-512" hashValue="cMF7dqjsOMqcn0ZK7a9o6kot39vgKRi1xR8TuwO1MRLnAD7FvBzqvIBzoy8uHNFviPtxtb/XUyDbAcbMJif4RA==" saltValue="fWgK8BgLgmsixcd2pp8jUQ==" spinCount="100000" sheet="1" objects="1" scenarios="1"/>
  <mergeCells count="1">
    <mergeCell ref="N7:O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D098D78-6EE8-49C2-830A-F4D9F36BB924}">
          <x14:formula1>
            <xm:f>Sheet2!$A$3:$A$136</xm:f>
          </x14:formula1>
          <xm:sqref>O3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1292-8016-4221-BF8E-8E92AC109013}">
  <dimension ref="A1:I136"/>
  <sheetViews>
    <sheetView workbookViewId="0">
      <pane ySplit="1" topLeftCell="A2" activePane="bottomLeft" state="frozen"/>
      <selection pane="bottomLeft" activeCell="A3" sqref="A3:XFD3"/>
    </sheetView>
  </sheetViews>
  <sheetFormatPr defaultRowHeight="14.5" x14ac:dyDescent="0.35"/>
  <cols>
    <col min="1" max="1" width="17" customWidth="1"/>
    <col min="2" max="2" width="7.54296875" customWidth="1"/>
    <col min="3" max="4" width="11.08984375" bestFit="1" customWidth="1"/>
    <col min="5" max="5" width="9.6328125" bestFit="1" customWidth="1"/>
    <col min="6" max="7" width="11.08984375" bestFit="1" customWidth="1"/>
    <col min="8" max="8" width="16.6328125" customWidth="1"/>
    <col min="9" max="9" width="12.08984375" bestFit="1" customWidth="1"/>
  </cols>
  <sheetData>
    <row r="1" spans="1:9" x14ac:dyDescent="0.35">
      <c r="A1" t="s">
        <v>10</v>
      </c>
      <c r="B1" t="s">
        <v>11</v>
      </c>
      <c r="C1" s="8" t="s">
        <v>3</v>
      </c>
      <c r="D1" s="8" t="s">
        <v>4</v>
      </c>
      <c r="E1" s="8" t="s">
        <v>5</v>
      </c>
      <c r="F1" s="9" t="s">
        <v>12</v>
      </c>
      <c r="G1" s="9" t="s">
        <v>7</v>
      </c>
      <c r="H1" s="11" t="s">
        <v>13</v>
      </c>
      <c r="I1" s="8" t="s">
        <v>14</v>
      </c>
    </row>
    <row r="2" spans="1:9" x14ac:dyDescent="0.35">
      <c r="A2" t="s">
        <v>150</v>
      </c>
      <c r="C2" s="8"/>
      <c r="D2" s="8"/>
      <c r="E2" s="8"/>
      <c r="F2" s="9"/>
      <c r="G2" s="9"/>
      <c r="H2" s="11"/>
      <c r="I2" s="8"/>
    </row>
    <row r="3" spans="1:9" s="10" customFormat="1" x14ac:dyDescent="0.35">
      <c r="A3" t="s">
        <v>142</v>
      </c>
      <c r="B3">
        <v>3859</v>
      </c>
      <c r="C3" s="13">
        <v>5137.894920579507</v>
      </c>
      <c r="D3" s="13">
        <v>3375.7862569060776</v>
      </c>
      <c r="E3" s="13"/>
      <c r="F3" s="13">
        <v>102.2388</v>
      </c>
      <c r="G3" s="13"/>
      <c r="H3" s="13">
        <f>SUM(C3+D3+E3+F3+G3)</f>
        <v>8615.9199774855842</v>
      </c>
      <c r="I3" s="13">
        <f>SUM(H3*1.5%)+H3</f>
        <v>8745.158777147868</v>
      </c>
    </row>
    <row r="4" spans="1:9" s="10" customFormat="1" x14ac:dyDescent="0.35">
      <c r="A4" t="s">
        <v>135</v>
      </c>
      <c r="B4">
        <v>3850</v>
      </c>
      <c r="C4" s="13">
        <v>2417.0884971199162</v>
      </c>
      <c r="D4" s="13">
        <v>1588.1161947513813</v>
      </c>
      <c r="E4" s="13"/>
      <c r="F4" s="13"/>
      <c r="G4" s="13"/>
      <c r="H4" s="13">
        <f>SUM(C4+D4+E4+F4+G4)</f>
        <v>4005.2046918712977</v>
      </c>
      <c r="I4" s="13">
        <f>SUM(H4*1.5%)+H4</f>
        <v>4065.2827622493669</v>
      </c>
    </row>
    <row r="5" spans="1:9" s="10" customFormat="1" x14ac:dyDescent="0.35">
      <c r="A5" t="s">
        <v>136</v>
      </c>
      <c r="B5">
        <v>3851</v>
      </c>
      <c r="C5" s="13">
        <v>1063.0127421888635</v>
      </c>
      <c r="D5" s="13">
        <v>698.43853591160223</v>
      </c>
      <c r="E5" s="13"/>
      <c r="F5" s="13"/>
      <c r="G5" s="13"/>
      <c r="H5" s="13">
        <f>SUM(C5+D5+E5+F5+G5)</f>
        <v>1761.4512781004657</v>
      </c>
      <c r="I5" s="13">
        <f>SUM(H5*1.5%)+H5</f>
        <v>1787.8730472719728</v>
      </c>
    </row>
    <row r="6" spans="1:9" s="10" customFormat="1" x14ac:dyDescent="0.35">
      <c r="A6" t="s">
        <v>79</v>
      </c>
      <c r="B6">
        <v>3120</v>
      </c>
      <c r="C6" s="13">
        <v>2277.8844475475648</v>
      </c>
      <c r="D6" s="13">
        <v>1496.654005524862</v>
      </c>
      <c r="E6" s="13"/>
      <c r="F6" s="13"/>
      <c r="G6" s="13"/>
      <c r="H6" s="13">
        <f>SUM(C6+D6+E6+F6+G6)</f>
        <v>3774.5384530724268</v>
      </c>
      <c r="I6" s="13">
        <f>SUM(H6*1.5%)+H6</f>
        <v>3831.1565298685132</v>
      </c>
    </row>
    <row r="7" spans="1:9" s="10" customFormat="1" x14ac:dyDescent="0.35">
      <c r="A7" t="s">
        <v>87</v>
      </c>
      <c r="B7">
        <v>3180</v>
      </c>
      <c r="C7" s="13">
        <v>987.08326060394472</v>
      </c>
      <c r="D7" s="13">
        <v>648.55006906077347</v>
      </c>
      <c r="E7" s="13"/>
      <c r="F7" s="13"/>
      <c r="G7" s="13"/>
      <c r="H7" s="13">
        <f>SUM(C7+D7+E7+F7+G7)</f>
        <v>1635.6333296647181</v>
      </c>
      <c r="I7" s="13">
        <f>SUM(H7*1.5%)+H7</f>
        <v>1660.1678296096889</v>
      </c>
    </row>
    <row r="8" spans="1:9" s="10" customFormat="1" x14ac:dyDescent="0.35">
      <c r="A8" t="s">
        <v>49</v>
      </c>
      <c r="B8">
        <v>2513</v>
      </c>
      <c r="C8" s="13">
        <v>1695.7584220631873</v>
      </c>
      <c r="D8" s="13">
        <v>1114.1757596685084</v>
      </c>
      <c r="E8" s="13"/>
      <c r="F8" s="13">
        <v>100.78279999999999</v>
      </c>
      <c r="G8" s="13"/>
      <c r="H8" s="13">
        <f>SUM(C8+D8+E8+F8+G8)</f>
        <v>2910.7169817316953</v>
      </c>
      <c r="I8" s="13">
        <f>SUM(H8*1.5%)+H8</f>
        <v>2954.3777364576708</v>
      </c>
    </row>
    <row r="9" spans="1:9" s="10" customFormat="1" x14ac:dyDescent="0.35">
      <c r="A9" t="s">
        <v>42</v>
      </c>
      <c r="B9">
        <v>2463</v>
      </c>
      <c r="C9" s="13">
        <v>6555.2452434979923</v>
      </c>
      <c r="D9" s="13">
        <v>4307.0376381215474</v>
      </c>
      <c r="E9" s="13"/>
      <c r="F9" s="13">
        <v>225.00880000000001</v>
      </c>
      <c r="G9" s="13"/>
      <c r="H9" s="13">
        <f>SUM(C9+D9+E9+F9+G9)</f>
        <v>11087.291681619539</v>
      </c>
      <c r="I9" s="13">
        <f>SUM(H9*1.5%)+H9</f>
        <v>11253.601056843832</v>
      </c>
    </row>
    <row r="10" spans="1:9" s="10" customFormat="1" x14ac:dyDescent="0.35">
      <c r="A10" t="s">
        <v>86</v>
      </c>
      <c r="B10">
        <v>3146</v>
      </c>
      <c r="C10" s="13">
        <v>1189.5618781637284</v>
      </c>
      <c r="D10" s="13">
        <v>781.5859806629835</v>
      </c>
      <c r="E10" s="13"/>
      <c r="F10" s="13"/>
      <c r="G10" s="13"/>
      <c r="H10" s="13">
        <f>SUM(C10+D10+E10+F10+G10)</f>
        <v>1971.1478588267119</v>
      </c>
      <c r="I10" s="13">
        <f>SUM(H10*1.5%)+H10</f>
        <v>2000.7150767091125</v>
      </c>
    </row>
    <row r="11" spans="1:9" s="10" customFormat="1" x14ac:dyDescent="0.35">
      <c r="A11" t="s">
        <v>83</v>
      </c>
      <c r="B11">
        <v>3141</v>
      </c>
      <c r="C11" s="13">
        <v>500</v>
      </c>
      <c r="D11" s="13">
        <v>723.38276933701661</v>
      </c>
      <c r="E11" s="13"/>
      <c r="F11" s="13"/>
      <c r="G11" s="13"/>
      <c r="H11" s="13">
        <f>SUM(C11+D11+E11+F11+G11)</f>
        <v>1223.3827693370167</v>
      </c>
      <c r="I11" s="13">
        <f>SUM(H11*1.5%)+H11</f>
        <v>1241.7335108770719</v>
      </c>
    </row>
    <row r="12" spans="1:9" s="10" customFormat="1" x14ac:dyDescent="0.35">
      <c r="A12" t="s">
        <v>72</v>
      </c>
      <c r="B12">
        <v>3064</v>
      </c>
      <c r="C12" s="13">
        <v>5011.3457846046431</v>
      </c>
      <c r="D12" s="13">
        <v>3292.6388121546961</v>
      </c>
      <c r="E12" s="13"/>
      <c r="F12" s="13"/>
      <c r="G12" s="13"/>
      <c r="H12" s="13">
        <f>SUM(C12+D12+E12+F12+G12)</f>
        <v>8303.9845967593392</v>
      </c>
      <c r="I12" s="13">
        <f>SUM(H12*1.5%)+H12</f>
        <v>8428.5443657107298</v>
      </c>
    </row>
    <row r="13" spans="1:9" s="10" customFormat="1" x14ac:dyDescent="0.35">
      <c r="A13" t="s">
        <v>30</v>
      </c>
      <c r="B13">
        <v>2202</v>
      </c>
      <c r="C13" s="13">
        <v>3910.3683016233199</v>
      </c>
      <c r="D13" s="13">
        <v>2569.2560428176798</v>
      </c>
      <c r="E13" s="13"/>
      <c r="F13" s="13">
        <v>225.00880000000001</v>
      </c>
      <c r="G13" s="13"/>
      <c r="H13" s="13">
        <f>SUM(C13+D13+E13+F13+G13)</f>
        <v>6704.6331444409989</v>
      </c>
      <c r="I13" s="13">
        <f>SUM(H13*1.5%)+H13</f>
        <v>6805.2026416076142</v>
      </c>
    </row>
    <row r="14" spans="1:9" s="10" customFormat="1" x14ac:dyDescent="0.35">
      <c r="A14" t="s">
        <v>67</v>
      </c>
      <c r="B14">
        <v>2610</v>
      </c>
      <c r="C14" s="13">
        <v>5201.1694885669394</v>
      </c>
      <c r="D14" s="13">
        <v>3417.3599792817681</v>
      </c>
      <c r="E14" s="13"/>
      <c r="F14" s="13">
        <v>502.86199999999997</v>
      </c>
      <c r="G14" s="13"/>
      <c r="H14" s="13">
        <f>SUM(C14+D14+E14+F14+G14)</f>
        <v>9121.3914678487072</v>
      </c>
      <c r="I14" s="13">
        <f>SUM(H14*1.5%)+H14</f>
        <v>9258.2123398664371</v>
      </c>
    </row>
    <row r="15" spans="1:9" s="10" customFormat="1" x14ac:dyDescent="0.35">
      <c r="A15" t="s">
        <v>65</v>
      </c>
      <c r="B15">
        <v>2605</v>
      </c>
      <c r="C15" s="13">
        <v>5175.8596613719665</v>
      </c>
      <c r="D15" s="13">
        <v>3400.7304903314916</v>
      </c>
      <c r="E15" s="13"/>
      <c r="F15" s="13"/>
      <c r="G15" s="13">
        <v>341</v>
      </c>
      <c r="H15" s="13">
        <f>SUM(C15+D15+E15+F15+G15)</f>
        <v>8917.5901517034581</v>
      </c>
      <c r="I15" s="13">
        <f>SUM(H15*1.5%)+H15</f>
        <v>9051.3540039790096</v>
      </c>
    </row>
    <row r="16" spans="1:9" s="10" customFormat="1" x14ac:dyDescent="0.35">
      <c r="A16" t="s">
        <v>63</v>
      </c>
      <c r="B16">
        <v>2595</v>
      </c>
      <c r="C16" s="13">
        <v>2834.7006458369697</v>
      </c>
      <c r="D16" s="13">
        <v>1862.5027624309394</v>
      </c>
      <c r="E16" s="13"/>
      <c r="F16" s="13"/>
      <c r="G16" s="13">
        <v>341</v>
      </c>
      <c r="H16" s="13">
        <f>SUM(C16+D16+E16+F16+G16)</f>
        <v>5038.2034082679093</v>
      </c>
      <c r="I16" s="13">
        <f>SUM(H16*1.5%)+H16</f>
        <v>5113.7764593919283</v>
      </c>
    </row>
    <row r="17" spans="1:9" s="10" customFormat="1" x14ac:dyDescent="0.35">
      <c r="A17" t="s">
        <v>34</v>
      </c>
      <c r="B17">
        <v>2252</v>
      </c>
      <c r="C17" s="13">
        <v>3543.3758072962119</v>
      </c>
      <c r="D17" s="13">
        <v>2328.1284530386743</v>
      </c>
      <c r="E17" s="13"/>
      <c r="F17" s="13"/>
      <c r="G17" s="13"/>
      <c r="H17" s="13">
        <f>SUM(C17+D17+E17+F17+G17)</f>
        <v>5871.5042603348866</v>
      </c>
      <c r="I17" s="13">
        <f>SUM(H17*1.5%)+H17</f>
        <v>5959.5768242399099</v>
      </c>
    </row>
    <row r="18" spans="1:9" s="10" customFormat="1" x14ac:dyDescent="0.35">
      <c r="A18" t="s">
        <v>144</v>
      </c>
      <c r="B18">
        <v>4041</v>
      </c>
      <c r="C18" s="13">
        <v>8111.799615988828</v>
      </c>
      <c r="D18" s="13">
        <v>5329.7512085635362</v>
      </c>
      <c r="E18" s="13">
        <v>200</v>
      </c>
      <c r="F18" s="13">
        <v>467.84640000000002</v>
      </c>
      <c r="G18" s="13">
        <v>928.54</v>
      </c>
      <c r="H18" s="13">
        <f>SUM(C18+D18+E18+F18+G18)</f>
        <v>15037.937224552363</v>
      </c>
      <c r="I18" s="13">
        <f>SUM(H18*1.5%)+H18</f>
        <v>15263.506282920649</v>
      </c>
    </row>
    <row r="19" spans="1:9" s="10" customFormat="1" x14ac:dyDescent="0.35">
      <c r="A19" t="s">
        <v>70</v>
      </c>
      <c r="B19">
        <v>3043</v>
      </c>
      <c r="C19" s="13">
        <v>1303.4561005411065</v>
      </c>
      <c r="D19" s="13">
        <v>856.41868093922653</v>
      </c>
      <c r="E19" s="13"/>
      <c r="F19" s="13"/>
      <c r="G19" s="13"/>
      <c r="H19" s="13">
        <f>SUM(C19+D19+E19+F19+G19)</f>
        <v>2159.8747814803328</v>
      </c>
      <c r="I19" s="13">
        <f>SUM(H19*1.5%)+H19</f>
        <v>2192.2729032025377</v>
      </c>
    </row>
    <row r="20" spans="1:9" s="10" customFormat="1" x14ac:dyDescent="0.35">
      <c r="A20" t="s">
        <v>74</v>
      </c>
      <c r="B20">
        <v>3081</v>
      </c>
      <c r="C20" s="13">
        <v>1088.3225693838365</v>
      </c>
      <c r="D20" s="13">
        <v>715.06802486187848</v>
      </c>
      <c r="E20" s="13"/>
      <c r="F20" s="13">
        <v>225.00880000000001</v>
      </c>
      <c r="G20" s="13"/>
      <c r="H20" s="13">
        <f>SUM(C20+D20+E20+F20+G20)</f>
        <v>2028.399394245715</v>
      </c>
      <c r="I20" s="13">
        <f>SUM(H20*1.5%)+H20</f>
        <v>2058.8253851594009</v>
      </c>
    </row>
    <row r="21" spans="1:9" s="10" customFormat="1" x14ac:dyDescent="0.35">
      <c r="A21" t="s">
        <v>124</v>
      </c>
      <c r="B21">
        <v>3801</v>
      </c>
      <c r="C21" s="13">
        <v>683.36533426426945</v>
      </c>
      <c r="D21" s="13">
        <v>448.99620165745858</v>
      </c>
      <c r="E21" s="13"/>
      <c r="F21" s="13"/>
      <c r="G21" s="13"/>
      <c r="H21" s="13">
        <f>SUM(C21+D21+E21+F21+G21)</f>
        <v>1132.3615359217281</v>
      </c>
      <c r="I21" s="13">
        <f>SUM(H21*1.5%)+H21</f>
        <v>1149.346958960554</v>
      </c>
    </row>
    <row r="22" spans="1:9" s="10" customFormat="1" x14ac:dyDescent="0.35">
      <c r="A22" t="s">
        <v>75</v>
      </c>
      <c r="B22">
        <v>3082</v>
      </c>
      <c r="C22" s="13">
        <v>2303.1942747425378</v>
      </c>
      <c r="D22" s="13">
        <v>1513.2834944751382</v>
      </c>
      <c r="E22" s="13"/>
      <c r="F22" s="13"/>
      <c r="G22" s="13"/>
      <c r="H22" s="13">
        <f>SUM(C22+D22+E22+F22+G22)</f>
        <v>3816.4777692176758</v>
      </c>
      <c r="I22" s="13">
        <f>SUM(H22*1.5%)+H22</f>
        <v>3873.7249357559408</v>
      </c>
    </row>
    <row r="23" spans="1:9" s="10" customFormat="1" x14ac:dyDescent="0.35">
      <c r="A23" t="s">
        <v>53</v>
      </c>
      <c r="B23">
        <v>2555</v>
      </c>
      <c r="C23" s="13">
        <v>3859.748647233374</v>
      </c>
      <c r="D23" s="13">
        <v>2535.9970649171273</v>
      </c>
      <c r="E23" s="13"/>
      <c r="F23" s="13">
        <v>703.78440000000001</v>
      </c>
      <c r="G23" s="13"/>
      <c r="H23" s="13">
        <f>SUM(C23+D23+E23+F23+G23)</f>
        <v>7099.5301121505017</v>
      </c>
      <c r="I23" s="13">
        <f>SUM(H23*1.5%)+H23</f>
        <v>7206.0230638327594</v>
      </c>
    </row>
    <row r="24" spans="1:9" s="10" customFormat="1" x14ac:dyDescent="0.35">
      <c r="A24" t="s">
        <v>21</v>
      </c>
      <c r="B24">
        <v>1019</v>
      </c>
      <c r="C24" s="13">
        <v>392.3023215220806</v>
      </c>
      <c r="D24" s="13">
        <v>257.75707872928177</v>
      </c>
      <c r="E24" s="13"/>
      <c r="F24" s="13"/>
      <c r="G24" s="13">
        <v>312</v>
      </c>
      <c r="H24" s="13">
        <f>SUM(C24+D24+E24+F24+G24)</f>
        <v>962.05940025136238</v>
      </c>
      <c r="I24" s="13">
        <f>SUM(H24*1.5%)+H24</f>
        <v>976.49029125513277</v>
      </c>
    </row>
    <row r="25" spans="1:9" s="10" customFormat="1" x14ac:dyDescent="0.35">
      <c r="A25" t="s">
        <v>97</v>
      </c>
      <c r="B25">
        <v>3210</v>
      </c>
      <c r="C25" s="13">
        <v>5568.1619828940475</v>
      </c>
      <c r="D25" s="13">
        <v>3658.4875690607737</v>
      </c>
      <c r="E25" s="13"/>
      <c r="F25" s="13">
        <v>804.10680000000002</v>
      </c>
      <c r="G25" s="13">
        <v>341</v>
      </c>
      <c r="H25" s="13">
        <f>SUM(C25+D25+E25+F25+G25)</f>
        <v>10371.75635195482</v>
      </c>
      <c r="I25" s="13">
        <f>SUM(H25*1.5%)+H25</f>
        <v>10527.332697234142</v>
      </c>
    </row>
    <row r="26" spans="1:9" s="10" customFormat="1" x14ac:dyDescent="0.35">
      <c r="A26" t="s">
        <v>78</v>
      </c>
      <c r="B26">
        <v>3100</v>
      </c>
      <c r="C26" s="13">
        <v>1240.1815325536743</v>
      </c>
      <c r="D26" s="13">
        <v>814.8449585635359</v>
      </c>
      <c r="E26" s="13"/>
      <c r="F26" s="13"/>
      <c r="G26" s="13"/>
      <c r="H26" s="13">
        <f>SUM(C26+D26+E26+F26+G26)</f>
        <v>2055.0264911172103</v>
      </c>
      <c r="I26" s="13">
        <f>SUM(H26*1.5%)+H26</f>
        <v>2085.8518884839687</v>
      </c>
    </row>
    <row r="27" spans="1:9" s="10" customFormat="1" x14ac:dyDescent="0.35">
      <c r="A27" t="s">
        <v>89</v>
      </c>
      <c r="B27">
        <v>3183</v>
      </c>
      <c r="C27" s="13">
        <v>1164.2520509687554</v>
      </c>
      <c r="D27" s="13">
        <v>764.95649171270725</v>
      </c>
      <c r="E27" s="13"/>
      <c r="F27" s="13">
        <v>94.00160000000001</v>
      </c>
      <c r="G27" s="13"/>
      <c r="H27" s="13">
        <f>SUM(C27+D27+E27+F27+G27)</f>
        <v>2023.2101426814627</v>
      </c>
      <c r="I27" s="13">
        <f>SUM(H27*1.5%)+H27</f>
        <v>2053.5582948216847</v>
      </c>
    </row>
    <row r="28" spans="1:9" s="10" customFormat="1" x14ac:dyDescent="0.35">
      <c r="A28" t="s">
        <v>84</v>
      </c>
      <c r="B28">
        <v>3142</v>
      </c>
      <c r="C28" s="13">
        <v>1493.2798045034037</v>
      </c>
      <c r="D28" s="13">
        <v>981.13984806629833</v>
      </c>
      <c r="E28" s="13"/>
      <c r="F28" s="13"/>
      <c r="G28" s="13"/>
      <c r="H28" s="13">
        <f>SUM(C28+D28+E28+F28+G28)</f>
        <v>2474.4196525697021</v>
      </c>
      <c r="I28" s="13">
        <f>SUM(H28*1.5%)+H28</f>
        <v>2511.5359473582475</v>
      </c>
    </row>
    <row r="29" spans="1:9" s="10" customFormat="1" x14ac:dyDescent="0.35">
      <c r="A29" t="s">
        <v>16</v>
      </c>
      <c r="B29">
        <v>1005</v>
      </c>
      <c r="C29" s="13">
        <v>556.81619828940472</v>
      </c>
      <c r="D29" s="13">
        <v>365.84875690607737</v>
      </c>
      <c r="E29" s="13"/>
      <c r="F29" s="13"/>
      <c r="G29" s="13"/>
      <c r="H29" s="13">
        <f>SUM(C29+D29+E29+F29+G29)</f>
        <v>922.66495519548209</v>
      </c>
      <c r="I29" s="13">
        <f>SUM(H29*1.5%)+H29</f>
        <v>936.50492952341438</v>
      </c>
    </row>
    <row r="30" spans="1:9" s="10" customFormat="1" x14ac:dyDescent="0.35">
      <c r="A30" t="s">
        <v>69</v>
      </c>
      <c r="B30">
        <v>3000</v>
      </c>
      <c r="C30" s="13">
        <v>2126.025484377727</v>
      </c>
      <c r="D30" s="13">
        <v>1396.8770718232045</v>
      </c>
      <c r="E30" s="13"/>
      <c r="F30" s="13">
        <v>58.094399999999993</v>
      </c>
      <c r="G30" s="13"/>
      <c r="H30" s="13">
        <f>SUM(C30+D30+E30+F30+G30)</f>
        <v>3580.9969562009314</v>
      </c>
      <c r="I30" s="13">
        <f>SUM(H30*1.5%)+H30</f>
        <v>3634.7119105439456</v>
      </c>
    </row>
    <row r="31" spans="1:9" s="10" customFormat="1" x14ac:dyDescent="0.35">
      <c r="A31" t="s">
        <v>94</v>
      </c>
      <c r="B31">
        <v>3200</v>
      </c>
      <c r="C31" s="13">
        <v>2948.594868214348</v>
      </c>
      <c r="D31" s="13">
        <v>1937.3354627071824</v>
      </c>
      <c r="E31" s="13"/>
      <c r="F31" s="13"/>
      <c r="G31" s="13"/>
      <c r="H31" s="13">
        <f>SUM(C31+D31+E31+F31+G31)</f>
        <v>4885.9303309215302</v>
      </c>
      <c r="I31" s="13">
        <f>SUM(H31*1.5%)+H31</f>
        <v>4959.2192858853532</v>
      </c>
    </row>
    <row r="32" spans="1:9" s="10" customFormat="1" x14ac:dyDescent="0.35">
      <c r="A32" t="s">
        <v>101</v>
      </c>
      <c r="B32">
        <v>3223</v>
      </c>
      <c r="C32" s="13">
        <v>2606.912201082213</v>
      </c>
      <c r="D32" s="13">
        <v>1712.8373618784531</v>
      </c>
      <c r="E32" s="13"/>
      <c r="F32" s="13"/>
      <c r="G32" s="13"/>
      <c r="H32" s="13">
        <f>SUM(C32+D32+E32+F32+G32)</f>
        <v>4319.7495629606656</v>
      </c>
      <c r="I32" s="13">
        <f>SUM(H32*1.5%)+H32</f>
        <v>4384.5458064050754</v>
      </c>
    </row>
    <row r="33" spans="1:9" s="10" customFormat="1" x14ac:dyDescent="0.35">
      <c r="A33" t="s">
        <v>54</v>
      </c>
      <c r="B33">
        <v>2560</v>
      </c>
      <c r="C33" s="13">
        <v>2594.2572874847265</v>
      </c>
      <c r="D33" s="13">
        <v>1704.5226174033151</v>
      </c>
      <c r="E33" s="13"/>
      <c r="F33" s="13"/>
      <c r="G33" s="13"/>
      <c r="H33" s="13">
        <f>SUM(C33+D33+E33+F33+G33)</f>
        <v>4298.7799048880415</v>
      </c>
      <c r="I33" s="13">
        <f>SUM(H33*1.5%)+H33</f>
        <v>4363.261603461362</v>
      </c>
    </row>
    <row r="34" spans="1:9" s="10" customFormat="1" x14ac:dyDescent="0.35">
      <c r="A34" t="s">
        <v>56</v>
      </c>
      <c r="B34">
        <v>2565</v>
      </c>
      <c r="C34" s="13">
        <v>1316.111014138593</v>
      </c>
      <c r="D34" s="13">
        <v>864.73342541436466</v>
      </c>
      <c r="E34" s="13"/>
      <c r="F34" s="13">
        <v>164.4496</v>
      </c>
      <c r="G34" s="13"/>
      <c r="H34" s="13">
        <f>SUM(C34+D34+E34+F34+G34)</f>
        <v>2345.2940395529577</v>
      </c>
      <c r="I34" s="13">
        <f>SUM(H34*1.5%)+H34</f>
        <v>2380.4734501462522</v>
      </c>
    </row>
    <row r="35" spans="1:9" s="10" customFormat="1" x14ac:dyDescent="0.35">
      <c r="A35" t="s">
        <v>80</v>
      </c>
      <c r="B35">
        <v>3122</v>
      </c>
      <c r="C35" s="13">
        <v>2505.6728923023215</v>
      </c>
      <c r="D35" s="13">
        <v>1646.319406077348</v>
      </c>
      <c r="E35" s="13"/>
      <c r="F35" s="13"/>
      <c r="G35" s="13"/>
      <c r="H35" s="13">
        <f>SUM(C35+D35+E35+F35+G35)</f>
        <v>4151.9922983796696</v>
      </c>
      <c r="I35" s="13">
        <f>SUM(H35*1.5%)+H35</f>
        <v>4214.2721828553649</v>
      </c>
    </row>
    <row r="36" spans="1:9" s="10" customFormat="1" x14ac:dyDescent="0.35">
      <c r="A36" t="s">
        <v>143</v>
      </c>
      <c r="B36">
        <v>3861</v>
      </c>
      <c r="C36" s="13">
        <v>5226.4793157619124</v>
      </c>
      <c r="D36" s="13">
        <v>3433.9894682320441</v>
      </c>
      <c r="E36" s="13"/>
      <c r="F36" s="13"/>
      <c r="G36" s="13"/>
      <c r="H36" s="13">
        <f>SUM(C36+D36+E36+F36+G36)</f>
        <v>8660.4687839939561</v>
      </c>
      <c r="I36" s="13">
        <f>SUM(H36*1.5%)+H36</f>
        <v>8790.375815753865</v>
      </c>
    </row>
    <row r="37" spans="1:9" s="10" customFormat="1" x14ac:dyDescent="0.35">
      <c r="A37" t="s">
        <v>50</v>
      </c>
      <c r="B37">
        <v>2525</v>
      </c>
      <c r="C37" s="13">
        <v>3492.7561529062659</v>
      </c>
      <c r="D37" s="13">
        <v>2294.8694751381217</v>
      </c>
      <c r="E37" s="13"/>
      <c r="F37" s="13"/>
      <c r="G37" s="13"/>
      <c r="H37" s="13">
        <f>SUM(C37+D37+E37+F37+G37)</f>
        <v>5787.6256280443877</v>
      </c>
      <c r="I37" s="13">
        <f>SUM(H37*1.5%)+H37</f>
        <v>5874.4400124650538</v>
      </c>
    </row>
    <row r="38" spans="1:9" s="10" customFormat="1" x14ac:dyDescent="0.35">
      <c r="A38" t="s">
        <v>60</v>
      </c>
      <c r="B38">
        <v>2590</v>
      </c>
      <c r="C38" s="13">
        <v>3480.1012393087794</v>
      </c>
      <c r="D38" s="13">
        <v>2286.5547306629837</v>
      </c>
      <c r="E38" s="13"/>
      <c r="F38" s="13">
        <v>175.38</v>
      </c>
      <c r="G38" s="13"/>
      <c r="H38" s="13">
        <f>SUM(C38+D38+E38+F38+G38)</f>
        <v>5942.0359699717637</v>
      </c>
      <c r="I38" s="13">
        <f>SUM(H38*1.5%)+H38</f>
        <v>6031.1665095213402</v>
      </c>
    </row>
    <row r="39" spans="1:9" s="10" customFormat="1" x14ac:dyDescent="0.35">
      <c r="A39" t="s">
        <v>26</v>
      </c>
      <c r="B39">
        <v>2103</v>
      </c>
      <c r="C39" s="13">
        <v>1063.0127421888635</v>
      </c>
      <c r="D39" s="13">
        <v>698.43853591160223</v>
      </c>
      <c r="E39" s="13"/>
      <c r="F39" s="13"/>
      <c r="G39" s="13"/>
      <c r="H39" s="13">
        <f>SUM(C39+D39+E39+F39+G39)</f>
        <v>1761.4512781004657</v>
      </c>
      <c r="I39" s="13">
        <f>SUM(H39*1.5%)+H39</f>
        <v>1787.8730472719728</v>
      </c>
    </row>
    <row r="40" spans="1:9" s="10" customFormat="1" x14ac:dyDescent="0.35">
      <c r="A40" t="s">
        <v>122</v>
      </c>
      <c r="B40">
        <v>3752</v>
      </c>
      <c r="C40" s="13">
        <v>949.11851981148538</v>
      </c>
      <c r="D40" s="13">
        <v>623.60583563535909</v>
      </c>
      <c r="E40" s="13"/>
      <c r="F40" s="13"/>
      <c r="G40" s="13"/>
      <c r="H40" s="13">
        <f>SUM(C40+D40+E40+F40+G40)</f>
        <v>1572.7243554468446</v>
      </c>
      <c r="I40" s="13">
        <f>SUM(H40*1.5%)+H40</f>
        <v>1596.3152207785472</v>
      </c>
    </row>
    <row r="41" spans="1:9" s="10" customFormat="1" x14ac:dyDescent="0.35">
      <c r="A41" t="s">
        <v>29</v>
      </c>
      <c r="B41">
        <v>2200</v>
      </c>
      <c r="C41" s="13">
        <v>4505.1492407051837</v>
      </c>
      <c r="D41" s="13">
        <v>2960.0490331491715</v>
      </c>
      <c r="E41" s="13"/>
      <c r="F41" s="13">
        <v>94.97</v>
      </c>
      <c r="G41" s="13"/>
      <c r="H41" s="13">
        <f>SUM(C41+D41+E41+F41+G41)</f>
        <v>7560.1682738543559</v>
      </c>
      <c r="I41" s="13">
        <f>SUM(H41*1.5%)+H41</f>
        <v>7673.5707979621711</v>
      </c>
    </row>
    <row r="42" spans="1:9" s="10" customFormat="1" x14ac:dyDescent="0.35">
      <c r="A42" t="s">
        <v>147</v>
      </c>
      <c r="B42">
        <v>7010</v>
      </c>
      <c r="C42" s="13">
        <v>1531.244545295863</v>
      </c>
      <c r="D42" s="13">
        <v>1006.0840814917127</v>
      </c>
      <c r="E42" s="13"/>
      <c r="F42" s="13">
        <v>1854.4951999999998</v>
      </c>
      <c r="G42" s="13">
        <v>1050</v>
      </c>
      <c r="H42" s="13">
        <f>SUM(C42+D42+E42+F42+G42)</f>
        <v>5441.8238267875749</v>
      </c>
      <c r="I42" s="13">
        <f>SUM(H42*1.5%)+H42</f>
        <v>5523.4511841893882</v>
      </c>
    </row>
    <row r="43" spans="1:9" s="10" customFormat="1" x14ac:dyDescent="0.35">
      <c r="A43" t="s">
        <v>76</v>
      </c>
      <c r="B43">
        <v>3083</v>
      </c>
      <c r="C43" s="13">
        <v>1252.8364461511608</v>
      </c>
      <c r="D43" s="13">
        <v>823.15970303867402</v>
      </c>
      <c r="E43" s="13"/>
      <c r="F43" s="13"/>
      <c r="G43" s="13"/>
      <c r="H43" s="13">
        <f>SUM(C43+D43+E43+F43+G43)</f>
        <v>2075.9961491898348</v>
      </c>
      <c r="I43" s="13">
        <f>SUM(H43*1.5%)+H43</f>
        <v>2107.1360914276825</v>
      </c>
    </row>
    <row r="44" spans="1:9" s="10" customFormat="1" x14ac:dyDescent="0.35">
      <c r="A44" t="s">
        <v>73</v>
      </c>
      <c r="B44">
        <v>3065</v>
      </c>
      <c r="C44" s="13">
        <v>1784.3428172455924</v>
      </c>
      <c r="D44" s="13">
        <v>1172.3789709944751</v>
      </c>
      <c r="E44" s="13"/>
      <c r="F44" s="13">
        <v>156.93559999999999</v>
      </c>
      <c r="G44" s="13"/>
      <c r="H44" s="13">
        <f>SUM(C44+D44+E44+F44+G44)</f>
        <v>3113.6573882400671</v>
      </c>
      <c r="I44" s="13">
        <f>SUM(H44*1.5%)+H44</f>
        <v>3160.3622490636681</v>
      </c>
    </row>
    <row r="45" spans="1:9" s="10" customFormat="1" x14ac:dyDescent="0.35">
      <c r="A45" t="s">
        <v>125</v>
      </c>
      <c r="B45">
        <v>3803</v>
      </c>
      <c r="C45" s="13">
        <v>1986.8214348053759</v>
      </c>
      <c r="D45" s="13">
        <v>1305.4148825966852</v>
      </c>
      <c r="E45" s="13"/>
      <c r="F45" s="13"/>
      <c r="G45" s="13">
        <v>341</v>
      </c>
      <c r="H45" s="13">
        <f>SUM(C45+D45+E45+F45+G45)</f>
        <v>3633.2363174020611</v>
      </c>
      <c r="I45" s="13">
        <f>SUM(H45*1.5%)+H45</f>
        <v>3687.7348621630922</v>
      </c>
    </row>
    <row r="46" spans="1:9" s="10" customFormat="1" x14ac:dyDescent="0.35">
      <c r="A46" t="s">
        <v>18</v>
      </c>
      <c r="B46">
        <v>1010</v>
      </c>
      <c r="C46" s="13">
        <v>430.26706231454006</v>
      </c>
      <c r="D46" s="13">
        <v>282.70131215469615</v>
      </c>
      <c r="E46" s="13"/>
      <c r="F46" s="13"/>
      <c r="G46" s="13"/>
      <c r="H46" s="13">
        <f>SUM(C46+D46+E46+F46+G46)</f>
        <v>712.96837446923621</v>
      </c>
      <c r="I46" s="13">
        <f>SUM(H46*1.5%)+H46</f>
        <v>723.6629000862747</v>
      </c>
    </row>
    <row r="47" spans="1:9" s="10" customFormat="1" x14ac:dyDescent="0.35">
      <c r="A47" t="s">
        <v>92</v>
      </c>
      <c r="B47">
        <v>3187</v>
      </c>
      <c r="C47" s="13">
        <v>2163.9902251701865</v>
      </c>
      <c r="D47" s="13">
        <v>1421.8213052486187</v>
      </c>
      <c r="E47" s="13"/>
      <c r="F47" s="13"/>
      <c r="G47" s="13"/>
      <c r="H47" s="13">
        <f>SUM(C47+D47+E47+F47+G47)</f>
        <v>3585.811530418805</v>
      </c>
      <c r="I47" s="13">
        <f>SUM(H47*1.5%)+H47</f>
        <v>3639.5987033750871</v>
      </c>
    </row>
    <row r="48" spans="1:9" s="10" customFormat="1" x14ac:dyDescent="0.35">
      <c r="A48" t="s">
        <v>119</v>
      </c>
      <c r="B48">
        <v>3408</v>
      </c>
      <c r="C48" s="13">
        <v>1379.3855821260254</v>
      </c>
      <c r="D48" s="13">
        <v>906.3071477900553</v>
      </c>
      <c r="E48" s="13"/>
      <c r="F48" s="13"/>
      <c r="G48" s="13">
        <v>341</v>
      </c>
      <c r="H48" s="13">
        <f>SUM(C48+D48+E48+F48+G48)</f>
        <v>2626.6927299160807</v>
      </c>
      <c r="I48" s="13">
        <f>SUM(H48*1.5%)+H48</f>
        <v>2666.0931208648217</v>
      </c>
    </row>
    <row r="49" spans="1:9" s="10" customFormat="1" x14ac:dyDescent="0.35">
      <c r="A49" t="s">
        <v>27</v>
      </c>
      <c r="B49">
        <v>2104</v>
      </c>
      <c r="C49" s="13">
        <v>1227.5266189561878</v>
      </c>
      <c r="D49" s="13">
        <v>806.53021408839777</v>
      </c>
      <c r="E49" s="13"/>
      <c r="F49" s="13"/>
      <c r="G49" s="13"/>
      <c r="H49" s="13">
        <f>SUM(C49+D49+E49+F49+G49)</f>
        <v>2034.0568330445856</v>
      </c>
      <c r="I49" s="13">
        <f>SUM(H49*1.5%)+H49</f>
        <v>2064.5676855402544</v>
      </c>
    </row>
    <row r="50" spans="1:9" s="10" customFormat="1" x14ac:dyDescent="0.35">
      <c r="A50" t="s">
        <v>118</v>
      </c>
      <c r="B50">
        <v>3262</v>
      </c>
      <c r="C50" s="13">
        <v>4290.0157095479135</v>
      </c>
      <c r="D50" s="13">
        <v>2818.6983770718234</v>
      </c>
      <c r="E50" s="13"/>
      <c r="F50" s="13">
        <v>373.69279999999998</v>
      </c>
      <c r="G50" s="13">
        <v>0</v>
      </c>
      <c r="H50" s="13">
        <f>SUM(C50+D50+E50+F50+G50)</f>
        <v>7482.4068866197367</v>
      </c>
      <c r="I50" s="13">
        <f>SUM(H50*1.5%)+H50</f>
        <v>7594.6429899190325</v>
      </c>
    </row>
    <row r="51" spans="1:9" s="10" customFormat="1" x14ac:dyDescent="0.35">
      <c r="A51" t="s">
        <v>111</v>
      </c>
      <c r="B51">
        <v>3249</v>
      </c>
      <c r="C51" s="13">
        <v>2581.60237388724</v>
      </c>
      <c r="D51" s="13">
        <v>1696.2078729281768</v>
      </c>
      <c r="E51" s="13"/>
      <c r="F51" s="13"/>
      <c r="G51" s="13">
        <v>341</v>
      </c>
      <c r="H51" s="13">
        <f>SUM(C51+D51+E51+F51+G51)</f>
        <v>4618.8102468154166</v>
      </c>
      <c r="I51" s="13">
        <f>SUM(H51*1.5%)+H51</f>
        <v>4688.0924005176475</v>
      </c>
    </row>
    <row r="52" spans="1:9" s="10" customFormat="1" x14ac:dyDescent="0.35">
      <c r="A52" t="s">
        <v>81</v>
      </c>
      <c r="B52">
        <v>3123</v>
      </c>
      <c r="C52" s="13">
        <v>1316.111014138593</v>
      </c>
      <c r="D52" s="13">
        <v>864.73342541436466</v>
      </c>
      <c r="E52" s="13"/>
      <c r="F52" s="13"/>
      <c r="G52" s="13"/>
      <c r="H52" s="13">
        <f>SUM(C52+D52+E52+F52+G52)</f>
        <v>2180.8444395529577</v>
      </c>
      <c r="I52" s="13">
        <f>SUM(H52*1.5%)+H52</f>
        <v>2213.557106146252</v>
      </c>
    </row>
    <row r="53" spans="1:9" s="10" customFormat="1" x14ac:dyDescent="0.35">
      <c r="A53" t="s">
        <v>55</v>
      </c>
      <c r="B53">
        <v>2563</v>
      </c>
      <c r="C53" s="13">
        <v>2619.5671146796994</v>
      </c>
      <c r="D53" s="13">
        <v>1721.1521063535913</v>
      </c>
      <c r="E53" s="13"/>
      <c r="F53" s="13"/>
      <c r="G53" s="13"/>
      <c r="H53" s="13">
        <f>SUM(C53+D53+E53+F53+G53)</f>
        <v>4340.7192210332905</v>
      </c>
      <c r="I53" s="13">
        <f>SUM(H53*1.5%)+H53</f>
        <v>4405.8300093487896</v>
      </c>
    </row>
    <row r="54" spans="1:9" s="10" customFormat="1" x14ac:dyDescent="0.35">
      <c r="A54" t="s">
        <v>17</v>
      </c>
      <c r="B54">
        <v>1006</v>
      </c>
      <c r="C54" s="13">
        <v>1050.357828591377</v>
      </c>
      <c r="D54" s="13">
        <v>690.1237914364641</v>
      </c>
      <c r="E54" s="13"/>
      <c r="F54" s="13"/>
      <c r="G54" s="13"/>
      <c r="H54" s="13">
        <f>SUM(C54+D54+E54+F54+G54)</f>
        <v>1740.481620027841</v>
      </c>
      <c r="I54" s="13">
        <f>SUM(H54*1.5%)+H54</f>
        <v>1766.5888443282586</v>
      </c>
    </row>
    <row r="55" spans="1:9" s="10" customFormat="1" x14ac:dyDescent="0.35">
      <c r="A55" t="s">
        <v>71</v>
      </c>
      <c r="B55">
        <v>3044</v>
      </c>
      <c r="C55" s="13">
        <v>3606.6503752836443</v>
      </c>
      <c r="D55" s="13">
        <v>2369.7021754143648</v>
      </c>
      <c r="E55" s="13"/>
      <c r="F55" s="13"/>
      <c r="G55" s="13">
        <v>341</v>
      </c>
      <c r="H55" s="13">
        <f>SUM(C55+D55+E55+F55+G55)</f>
        <v>6317.3525506980095</v>
      </c>
      <c r="I55" s="13">
        <f>SUM(H55*1.5%)+H55</f>
        <v>6412.1128389584792</v>
      </c>
    </row>
    <row r="56" spans="1:9" s="10" customFormat="1" x14ac:dyDescent="0.35">
      <c r="A56" t="s">
        <v>61</v>
      </c>
      <c r="B56">
        <v>2591</v>
      </c>
      <c r="C56" s="13">
        <v>5656.7463780764529</v>
      </c>
      <c r="D56" s="13">
        <v>3716.6907803867407</v>
      </c>
      <c r="E56" s="13"/>
      <c r="F56" s="13"/>
      <c r="G56" s="13"/>
      <c r="H56" s="13">
        <f>SUM(C56+D56+E56+F56+G56)</f>
        <v>9373.4371584631936</v>
      </c>
      <c r="I56" s="13">
        <f>SUM(H56*1.5%)+H56</f>
        <v>9514.0387158401409</v>
      </c>
    </row>
    <row r="57" spans="1:9" s="10" customFormat="1" x14ac:dyDescent="0.35">
      <c r="A57" t="s">
        <v>148</v>
      </c>
      <c r="B57">
        <v>7011</v>
      </c>
      <c r="C57" s="13">
        <v>1404.6954093209984</v>
      </c>
      <c r="D57" s="13">
        <v>922.93663674033155</v>
      </c>
      <c r="E57" s="13"/>
      <c r="F57" s="13">
        <v>189.9288</v>
      </c>
      <c r="G57" s="13">
        <v>971</v>
      </c>
      <c r="H57" s="13">
        <f>SUM(C57+D57+E57+F57+G57)</f>
        <v>3488.5608460613298</v>
      </c>
      <c r="I57" s="13">
        <f>SUM(H57*1.5%)+H57</f>
        <v>3540.8892587522496</v>
      </c>
    </row>
    <row r="58" spans="1:9" s="10" customFormat="1" x14ac:dyDescent="0.35">
      <c r="A58" t="s">
        <v>28</v>
      </c>
      <c r="B58">
        <v>2106</v>
      </c>
      <c r="C58" s="13">
        <v>2834.7006458369697</v>
      </c>
      <c r="D58" s="13">
        <v>1862.5027624309394</v>
      </c>
      <c r="E58" s="13"/>
      <c r="F58" s="13"/>
      <c r="G58" s="13"/>
      <c r="H58" s="13">
        <f>SUM(C58+D58+E58+F58+G58)</f>
        <v>4697.2034082679093</v>
      </c>
      <c r="I58" s="13">
        <f>SUM(H58*1.5%)+H58</f>
        <v>4767.6614593919276</v>
      </c>
    </row>
    <row r="59" spans="1:9" s="10" customFormat="1" x14ac:dyDescent="0.35">
      <c r="A59" t="s">
        <v>33</v>
      </c>
      <c r="B59">
        <v>2210</v>
      </c>
      <c r="C59" s="13">
        <v>5669.4012916739393</v>
      </c>
      <c r="D59" s="13">
        <v>3725.0055248618787</v>
      </c>
      <c r="E59" s="13"/>
      <c r="F59" s="13"/>
      <c r="G59" s="13"/>
      <c r="H59" s="13">
        <f>SUM(C59+D59+E59+F59+G59)</f>
        <v>9394.4068165358185</v>
      </c>
      <c r="I59" s="13">
        <f>SUM(H59*1.5%)+H59</f>
        <v>9535.3229187838551</v>
      </c>
    </row>
    <row r="60" spans="1:9" s="10" customFormat="1" x14ac:dyDescent="0.35">
      <c r="A60" t="s">
        <v>120</v>
      </c>
      <c r="B60">
        <v>3500</v>
      </c>
      <c r="C60" s="13">
        <v>961.77343340897187</v>
      </c>
      <c r="D60" s="13">
        <v>631.92058011049721</v>
      </c>
      <c r="E60" s="13"/>
      <c r="F60" s="13"/>
      <c r="G60" s="13"/>
      <c r="H60" s="13">
        <f>SUM(C60+D60+E60+F60+G60)</f>
        <v>1593.6940135194691</v>
      </c>
      <c r="I60" s="13">
        <f>SUM(H60*1.5%)+H60</f>
        <v>1617.599423722261</v>
      </c>
    </row>
    <row r="61" spans="1:9" s="10" customFormat="1" x14ac:dyDescent="0.35">
      <c r="A61" t="s">
        <v>66</v>
      </c>
      <c r="B61">
        <v>2608</v>
      </c>
      <c r="C61" s="13">
        <v>5378.3382789317502</v>
      </c>
      <c r="D61" s="13">
        <v>3533.7664019337017</v>
      </c>
      <c r="E61" s="13"/>
      <c r="F61" s="13"/>
      <c r="G61" s="13">
        <v>341</v>
      </c>
      <c r="H61" s="13">
        <f>SUM(C61+D61+E61+F61+G61)</f>
        <v>9253.1046808654519</v>
      </c>
      <c r="I61" s="13">
        <f>SUM(H61*1.5%)+H61</f>
        <v>9391.9012510784341</v>
      </c>
    </row>
    <row r="62" spans="1:9" s="10" customFormat="1" x14ac:dyDescent="0.35">
      <c r="A62" t="s">
        <v>77</v>
      </c>
      <c r="B62">
        <v>3085</v>
      </c>
      <c r="C62" s="13">
        <v>1872.9272124279978</v>
      </c>
      <c r="D62" s="13">
        <v>1230.5821823204421</v>
      </c>
      <c r="E62" s="13"/>
      <c r="F62" s="13"/>
      <c r="G62" s="13"/>
      <c r="H62" s="13">
        <f>SUM(C62+D62+E62+F62+G62)</f>
        <v>3103.5093947484402</v>
      </c>
      <c r="I62" s="13">
        <f>SUM(H62*1.5%)+H62</f>
        <v>3150.0620356696668</v>
      </c>
    </row>
    <row r="63" spans="1:9" s="10" customFormat="1" x14ac:dyDescent="0.35">
      <c r="A63" t="s">
        <v>90</v>
      </c>
      <c r="B63">
        <v>3184</v>
      </c>
      <c r="C63" s="13">
        <v>974.42834700645835</v>
      </c>
      <c r="D63" s="13">
        <v>640.23532458563534</v>
      </c>
      <c r="E63" s="13"/>
      <c r="F63" s="13"/>
      <c r="G63" s="13"/>
      <c r="H63" s="13">
        <f>SUM(C63+D63+E63+F63+G63)</f>
        <v>1614.6636715920936</v>
      </c>
      <c r="I63" s="13">
        <f>SUM(H63*1.5%)+H63</f>
        <v>1638.883626665975</v>
      </c>
    </row>
    <row r="64" spans="1:9" s="10" customFormat="1" x14ac:dyDescent="0.35">
      <c r="A64" t="s">
        <v>123</v>
      </c>
      <c r="B64">
        <v>3755</v>
      </c>
      <c r="C64" s="13">
        <v>594.78093908186418</v>
      </c>
      <c r="D64" s="13">
        <v>390.79299033149175</v>
      </c>
      <c r="E64" s="13"/>
      <c r="F64" s="13"/>
      <c r="G64" s="13"/>
      <c r="H64" s="13">
        <f>SUM(C64+D64+E64+F64+G64)</f>
        <v>985.57392941335593</v>
      </c>
      <c r="I64" s="13">
        <f>SUM(H64*1.5%)+H64</f>
        <v>1000.3575383545563</v>
      </c>
    </row>
    <row r="65" spans="1:9" s="10" customFormat="1" x14ac:dyDescent="0.35">
      <c r="A65" t="s">
        <v>103</v>
      </c>
      <c r="B65">
        <v>3233</v>
      </c>
      <c r="C65" s="13">
        <v>1113.6323965788094</v>
      </c>
      <c r="D65" s="13">
        <v>731.69751381215474</v>
      </c>
      <c r="E65" s="13"/>
      <c r="F65" s="13"/>
      <c r="G65" s="13"/>
      <c r="H65" s="13">
        <f>SUM(C65+D65+E65+F65+G65)</f>
        <v>1845.3299103909642</v>
      </c>
      <c r="I65" s="13">
        <f>SUM(H65*1.5%)+H65</f>
        <v>1873.0098590468288</v>
      </c>
    </row>
    <row r="66" spans="1:9" s="10" customFormat="1" x14ac:dyDescent="0.35">
      <c r="A66" t="s">
        <v>31</v>
      </c>
      <c r="B66">
        <v>2207</v>
      </c>
      <c r="C66" s="13">
        <v>4846.8319078373188</v>
      </c>
      <c r="D66" s="13">
        <v>3184.5471339779006</v>
      </c>
      <c r="E66" s="13"/>
      <c r="F66" s="13"/>
      <c r="G66" s="13"/>
      <c r="H66" s="13">
        <f>SUM(C66+D66+E66+F66+G66)</f>
        <v>8031.3790418152194</v>
      </c>
      <c r="I66" s="13">
        <f>SUM(H66*1.5%)+H66</f>
        <v>8151.8497274424481</v>
      </c>
    </row>
    <row r="67" spans="1:9" s="10" customFormat="1" x14ac:dyDescent="0.35">
      <c r="A67" t="s">
        <v>104</v>
      </c>
      <c r="B67">
        <v>3234</v>
      </c>
      <c r="C67" s="13">
        <v>923.80869261651242</v>
      </c>
      <c r="D67" s="13">
        <v>606.97634668508294</v>
      </c>
      <c r="E67" s="13"/>
      <c r="F67" s="13"/>
      <c r="G67" s="13"/>
      <c r="H67" s="13">
        <f>SUM(C67+D67+E67+F67+G67)</f>
        <v>1530.7850393015954</v>
      </c>
      <c r="I67" s="13">
        <f>SUM(H67*1.5%)+H67</f>
        <v>1553.7468148911194</v>
      </c>
    </row>
    <row r="68" spans="1:9" s="10" customFormat="1" x14ac:dyDescent="0.35">
      <c r="A68" t="s">
        <v>20</v>
      </c>
      <c r="B68">
        <v>1017</v>
      </c>
      <c r="C68" s="13">
        <v>645.40059347181</v>
      </c>
      <c r="D68" s="13">
        <v>424.0519682320442</v>
      </c>
      <c r="E68" s="13"/>
      <c r="F68" s="13"/>
      <c r="G68" s="13"/>
      <c r="H68" s="13">
        <f>SUM(C68+D68+E68+F68+G68)</f>
        <v>1069.4525617038541</v>
      </c>
      <c r="I68" s="13">
        <f>SUM(H68*1.5%)+H68</f>
        <v>1085.4943501294119</v>
      </c>
    </row>
    <row r="69" spans="1:9" s="10" customFormat="1" x14ac:dyDescent="0.35">
      <c r="A69" t="s">
        <v>105</v>
      </c>
      <c r="B69">
        <v>3235</v>
      </c>
      <c r="C69" s="13">
        <v>2328.5041019375108</v>
      </c>
      <c r="D69" s="13">
        <v>1529.9129834254145</v>
      </c>
      <c r="E69" s="13"/>
      <c r="F69" s="13"/>
      <c r="G69" s="13"/>
      <c r="H69" s="13">
        <f>SUM(C69+D69+E69+F69+G69)</f>
        <v>3858.4170853629253</v>
      </c>
      <c r="I69" s="13">
        <f>SUM(H69*1.5%)+H69</f>
        <v>3916.2933416433693</v>
      </c>
    </row>
    <row r="70" spans="1:9" s="10" customFormat="1" x14ac:dyDescent="0.35">
      <c r="A70" t="s">
        <v>93</v>
      </c>
      <c r="B70">
        <v>3188</v>
      </c>
      <c r="C70" s="13">
        <v>949.11851981148538</v>
      </c>
      <c r="D70" s="13">
        <v>623.60583563535909</v>
      </c>
      <c r="E70" s="13"/>
      <c r="F70" s="13"/>
      <c r="G70" s="13"/>
      <c r="H70" s="13">
        <f>SUM(C70+D70+E70+F70+G70)</f>
        <v>1572.7243554468446</v>
      </c>
      <c r="I70" s="13">
        <f>SUM(H70*1.5%)+H70</f>
        <v>1596.3152207785472</v>
      </c>
    </row>
    <row r="71" spans="1:9" s="10" customFormat="1" x14ac:dyDescent="0.35">
      <c r="A71" t="s">
        <v>43</v>
      </c>
      <c r="B71">
        <v>2465</v>
      </c>
      <c r="C71" s="13">
        <v>2910.6301274218886</v>
      </c>
      <c r="D71" s="13">
        <v>1912.3912292817681</v>
      </c>
      <c r="E71" s="13"/>
      <c r="F71" s="13"/>
      <c r="G71" s="13"/>
      <c r="H71" s="13">
        <f>SUM(C71+D71+E71+F71+G71)</f>
        <v>4823.0213567036571</v>
      </c>
      <c r="I71" s="13">
        <f>SUM(H71*1.5%)+H71</f>
        <v>4895.3666770542122</v>
      </c>
    </row>
    <row r="72" spans="1:9" s="10" customFormat="1" x14ac:dyDescent="0.35">
      <c r="A72" t="s">
        <v>44</v>
      </c>
      <c r="B72">
        <v>2504</v>
      </c>
      <c r="C72" s="13">
        <v>1834.9624716355383</v>
      </c>
      <c r="D72" s="13">
        <v>1205.6379488950276</v>
      </c>
      <c r="E72" s="13"/>
      <c r="F72" s="13">
        <v>236.8544</v>
      </c>
      <c r="G72" s="13"/>
      <c r="H72" s="13">
        <f>SUM(C72+D72+E72+F72+G72)</f>
        <v>3277.4548205305664</v>
      </c>
      <c r="I72" s="13">
        <f>SUM(H72*1.5%)+H72</f>
        <v>3326.616642838525</v>
      </c>
    </row>
    <row r="73" spans="1:9" s="10" customFormat="1" x14ac:dyDescent="0.35">
      <c r="A73" t="s">
        <v>99</v>
      </c>
      <c r="B73">
        <v>3213</v>
      </c>
      <c r="C73" s="13">
        <v>1771.6879036481059</v>
      </c>
      <c r="D73" s="13">
        <v>1164.0642265193371</v>
      </c>
      <c r="E73" s="13"/>
      <c r="F73" s="13"/>
      <c r="G73" s="13"/>
      <c r="H73" s="13">
        <f>SUM(C73+D73+E73+F73+G73)</f>
        <v>2935.7521301674433</v>
      </c>
      <c r="I73" s="13">
        <f>SUM(H73*1.5%)+H73</f>
        <v>2979.788412119955</v>
      </c>
    </row>
    <row r="74" spans="1:9" s="10" customFormat="1" x14ac:dyDescent="0.35">
      <c r="A74" t="s">
        <v>39</v>
      </c>
      <c r="B74">
        <v>2357</v>
      </c>
      <c r="C74" s="13">
        <v>3885.0584744283469</v>
      </c>
      <c r="D74" s="13">
        <v>2552.6265538674033</v>
      </c>
      <c r="E74" s="13"/>
      <c r="F74" s="13"/>
      <c r="G74" s="13"/>
      <c r="H74" s="13">
        <f>SUM(C74+D74+E74+F74+G74)</f>
        <v>6437.6850282957503</v>
      </c>
      <c r="I74" s="13">
        <f>SUM(H74*1.5%)+H74</f>
        <v>6534.2503037201868</v>
      </c>
    </row>
    <row r="75" spans="1:9" s="10" customFormat="1" x14ac:dyDescent="0.35">
      <c r="A75" t="s">
        <v>23</v>
      </c>
      <c r="B75">
        <v>2055</v>
      </c>
      <c r="C75" s="13">
        <v>5239.1342293593989</v>
      </c>
      <c r="D75" s="13">
        <v>3442.3042127071826</v>
      </c>
      <c r="E75" s="13"/>
      <c r="F75" s="13"/>
      <c r="G75" s="13"/>
      <c r="H75" s="13">
        <f>SUM(C75+D75+E75+F75+G75)</f>
        <v>8681.438442066581</v>
      </c>
      <c r="I75" s="13">
        <f>SUM(H75*1.5%)+H75</f>
        <v>8811.6600186975793</v>
      </c>
    </row>
    <row r="76" spans="1:9" s="10" customFormat="1" x14ac:dyDescent="0.35">
      <c r="A76" t="s">
        <v>149</v>
      </c>
      <c r="B76"/>
      <c r="C76" s="13">
        <v>0</v>
      </c>
      <c r="D76" s="13"/>
      <c r="E76" s="13"/>
      <c r="F76" s="13">
        <v>35.470400000000005</v>
      </c>
      <c r="G76" s="13"/>
      <c r="H76" s="13">
        <f>SUM(C76+D76+E76+F76+G76)</f>
        <v>35.470400000000005</v>
      </c>
      <c r="I76" s="13">
        <f>SUM(H76*1.5%)+H76</f>
        <v>36.002456000000002</v>
      </c>
    </row>
    <row r="77" spans="1:9" s="10" customFormat="1" x14ac:dyDescent="0.35">
      <c r="A77" t="s">
        <v>95</v>
      </c>
      <c r="B77">
        <v>3205</v>
      </c>
      <c r="C77" s="13">
        <v>1202.2167917612148</v>
      </c>
      <c r="D77" s="13">
        <v>789.90072513812163</v>
      </c>
      <c r="E77" s="13"/>
      <c r="F77" s="13"/>
      <c r="G77" s="13"/>
      <c r="H77" s="13">
        <f>SUM(C77+D77+E77+F77+G77)</f>
        <v>1992.1175168993364</v>
      </c>
      <c r="I77" s="13">
        <f>SUM(H77*1.5%)+H77</f>
        <v>2021.9992796528263</v>
      </c>
    </row>
    <row r="78" spans="1:9" s="10" customFormat="1" x14ac:dyDescent="0.35">
      <c r="A78" t="s">
        <v>24</v>
      </c>
      <c r="B78">
        <v>2057</v>
      </c>
      <c r="C78" s="13">
        <v>5049.3105253971025</v>
      </c>
      <c r="D78" s="13">
        <v>3317.5830455801106</v>
      </c>
      <c r="E78" s="13"/>
      <c r="F78" s="13">
        <v>175.38</v>
      </c>
      <c r="G78" s="13"/>
      <c r="H78" s="13">
        <f>SUM(C78+D78+E78+F78+G78)</f>
        <v>8542.2735709772114</v>
      </c>
      <c r="I78" s="13">
        <f>SUM(H78*1.5%)+H78</f>
        <v>8670.4076745418697</v>
      </c>
    </row>
    <row r="79" spans="1:9" s="10" customFormat="1" x14ac:dyDescent="0.35">
      <c r="A79" t="s">
        <v>106</v>
      </c>
      <c r="B79">
        <v>3238</v>
      </c>
      <c r="C79" s="13">
        <v>1455.3150637109443</v>
      </c>
      <c r="D79" s="13">
        <v>956.19561464088406</v>
      </c>
      <c r="E79" s="13"/>
      <c r="F79" s="13"/>
      <c r="G79" s="13"/>
      <c r="H79" s="13">
        <f>SUM(C79+D79+E79+F79+G79)</f>
        <v>2411.5106783518286</v>
      </c>
      <c r="I79" s="13">
        <f>SUM(H79*1.5%)+H79</f>
        <v>2447.6833385271061</v>
      </c>
    </row>
    <row r="80" spans="1:9" s="10" customFormat="1" x14ac:dyDescent="0.35">
      <c r="A80" t="s">
        <v>40</v>
      </c>
      <c r="B80">
        <v>2450</v>
      </c>
      <c r="C80" s="13">
        <v>2214.6098795601324</v>
      </c>
      <c r="D80" s="13">
        <v>1455.0802831491712</v>
      </c>
      <c r="E80" s="13"/>
      <c r="F80" s="13"/>
      <c r="G80" s="13"/>
      <c r="H80" s="13">
        <f>SUM(C80+D80+E80+F80+G80)</f>
        <v>3669.6901627093039</v>
      </c>
      <c r="I80" s="13">
        <f>SUM(H80*1.5%)+H80</f>
        <v>3724.7355151499432</v>
      </c>
    </row>
    <row r="81" spans="1:9" s="10" customFormat="1" x14ac:dyDescent="0.35">
      <c r="A81" t="s">
        <v>127</v>
      </c>
      <c r="B81">
        <v>3820</v>
      </c>
      <c r="C81" s="13">
        <v>1531.244545295863</v>
      </c>
      <c r="D81" s="13">
        <v>1006.0840814917127</v>
      </c>
      <c r="E81" s="13"/>
      <c r="F81" s="13"/>
      <c r="G81" s="13"/>
      <c r="H81" s="13">
        <f>SUM(C81+D81+E81+F81+G81)</f>
        <v>2537.3286267875756</v>
      </c>
      <c r="I81" s="13">
        <f>SUM(H81*1.5%)+H81</f>
        <v>2575.3885561893894</v>
      </c>
    </row>
    <row r="82" spans="1:9" s="10" customFormat="1" x14ac:dyDescent="0.35">
      <c r="A82" t="s">
        <v>137</v>
      </c>
      <c r="B82">
        <v>3853</v>
      </c>
      <c r="C82" s="13">
        <v>1189.5618781637284</v>
      </c>
      <c r="D82" s="13">
        <v>781.5859806629835</v>
      </c>
      <c r="E82" s="13"/>
      <c r="F82" s="13">
        <v>109.5188</v>
      </c>
      <c r="G82" s="13"/>
      <c r="H82" s="13">
        <f>SUM(C82+D82+E82+F82+G82)</f>
        <v>2080.6666588267117</v>
      </c>
      <c r="I82" s="13">
        <f>SUM(H82*1.5%)+H82</f>
        <v>2111.8766587091122</v>
      </c>
    </row>
    <row r="83" spans="1:9" s="10" customFormat="1" x14ac:dyDescent="0.35">
      <c r="A83" t="s">
        <v>145</v>
      </c>
      <c r="B83">
        <v>5200</v>
      </c>
      <c r="C83" s="13">
        <v>1100.977482981323</v>
      </c>
      <c r="D83" s="13">
        <v>723.38276933701661</v>
      </c>
      <c r="E83" s="13"/>
      <c r="F83" s="13">
        <v>268.62119999999999</v>
      </c>
      <c r="G83" s="13"/>
      <c r="H83" s="13">
        <f>SUM(C83+D83+E83+F83+G83)</f>
        <v>2092.9814523183395</v>
      </c>
      <c r="I83" s="13">
        <f>SUM(H83*1.5%)+H83</f>
        <v>2124.3761741031144</v>
      </c>
    </row>
    <row r="84" spans="1:9" s="10" customFormat="1" x14ac:dyDescent="0.35">
      <c r="A84" t="s">
        <v>126</v>
      </c>
      <c r="B84">
        <v>3810</v>
      </c>
      <c r="C84" s="13">
        <v>1619.8289404782684</v>
      </c>
      <c r="D84" s="13">
        <v>1064.2872928176796</v>
      </c>
      <c r="E84" s="13"/>
      <c r="F84" s="13"/>
      <c r="G84" s="13"/>
      <c r="H84" s="13">
        <f>SUM(C84+D84+E84+F84+G84)</f>
        <v>2684.1162332959479</v>
      </c>
      <c r="I84" s="13">
        <f>SUM(H84*1.5%)+H84</f>
        <v>2724.377976795387</v>
      </c>
    </row>
    <row r="85" spans="1:9" s="10" customFormat="1" x14ac:dyDescent="0.35">
      <c r="A85" t="s">
        <v>19</v>
      </c>
      <c r="B85">
        <v>1011</v>
      </c>
      <c r="C85" s="13">
        <v>1126.2873101762959</v>
      </c>
      <c r="D85" s="13">
        <v>740.01225828729287</v>
      </c>
      <c r="E85" s="13"/>
      <c r="F85" s="13"/>
      <c r="G85" s="13"/>
      <c r="H85" s="13">
        <f>SUM(C85+D85+E85+F85+G85)</f>
        <v>1866.2995684635889</v>
      </c>
      <c r="I85" s="13">
        <f>SUM(H85*1.5%)+H85</f>
        <v>1894.2940619905428</v>
      </c>
    </row>
    <row r="86" spans="1:9" s="10" customFormat="1" x14ac:dyDescent="0.35">
      <c r="A86" t="s">
        <v>45</v>
      </c>
      <c r="B86">
        <v>2506</v>
      </c>
      <c r="C86" s="13">
        <v>4669.663117472508</v>
      </c>
      <c r="D86" s="13">
        <v>3068.140711325967</v>
      </c>
      <c r="E86" s="13"/>
      <c r="F86" s="13">
        <v>140.94280000000001</v>
      </c>
      <c r="G86" s="13"/>
      <c r="H86" s="13">
        <f>SUM(C86+D86+E86+F86+G86)</f>
        <v>7878.7466287984744</v>
      </c>
      <c r="I86" s="13">
        <f>SUM(H86*1.5%)+H86</f>
        <v>7996.9278282304513</v>
      </c>
    </row>
    <row r="87" spans="1:9" s="10" customFormat="1" x14ac:dyDescent="0.35">
      <c r="A87" t="s">
        <v>46</v>
      </c>
      <c r="B87">
        <v>2507</v>
      </c>
      <c r="C87" s="13">
        <v>392.3023215220806</v>
      </c>
      <c r="D87" s="13">
        <v>257.75707872928177</v>
      </c>
      <c r="E87" s="13"/>
      <c r="F87" s="13"/>
      <c r="G87" s="13"/>
      <c r="H87" s="13">
        <f>SUM(C87+D87+E87+F87+G87)</f>
        <v>650.05940025136238</v>
      </c>
      <c r="I87" s="13">
        <f>SUM(H87*1.5%)+H87</f>
        <v>659.81029125513282</v>
      </c>
    </row>
    <row r="88" spans="1:9" s="10" customFormat="1" x14ac:dyDescent="0.35">
      <c r="A88" t="s">
        <v>131</v>
      </c>
      <c r="B88">
        <v>3834</v>
      </c>
      <c r="C88" s="13">
        <v>4846.8319078373188</v>
      </c>
      <c r="D88" s="13">
        <v>3184.5471339779006</v>
      </c>
      <c r="E88" s="13"/>
      <c r="F88" s="13">
        <v>96.426000000000002</v>
      </c>
      <c r="G88" s="13"/>
      <c r="H88" s="13">
        <f>SUM(C88+D88+E88+F88+G88)</f>
        <v>8127.8050418152197</v>
      </c>
      <c r="I88" s="13">
        <f>SUM(H88*1.5%)+H88</f>
        <v>8249.7221174424485</v>
      </c>
    </row>
    <row r="89" spans="1:9" s="10" customFormat="1" x14ac:dyDescent="0.35">
      <c r="A89" t="s">
        <v>132</v>
      </c>
      <c r="B89">
        <v>3835</v>
      </c>
      <c r="C89" s="13">
        <v>5049.3105253971025</v>
      </c>
      <c r="D89" s="13">
        <v>3317.5830455801106</v>
      </c>
      <c r="E89" s="13"/>
      <c r="F89" s="13">
        <v>175.38</v>
      </c>
      <c r="G89" s="13"/>
      <c r="H89" s="13">
        <f>SUM(C89+D89+E89+F89+G89)</f>
        <v>8542.2735709772114</v>
      </c>
      <c r="I89" s="13">
        <f>SUM(H89*1.5%)+H89</f>
        <v>8670.4076745418697</v>
      </c>
    </row>
    <row r="90" spans="1:9" s="10" customFormat="1" x14ac:dyDescent="0.35">
      <c r="A90" t="s">
        <v>134</v>
      </c>
      <c r="B90">
        <v>3842</v>
      </c>
      <c r="C90" s="13">
        <v>2644.8769418746724</v>
      </c>
      <c r="D90" s="13">
        <v>1737.7815953038676</v>
      </c>
      <c r="E90" s="13"/>
      <c r="F90" s="13"/>
      <c r="G90" s="13"/>
      <c r="H90" s="13">
        <f>SUM(C90+D90+E90+F90+G90)</f>
        <v>4382.6585371785404</v>
      </c>
      <c r="I90" s="13">
        <f>SUM(H90*1.5%)+H90</f>
        <v>4448.3984152362182</v>
      </c>
    </row>
    <row r="91" spans="1:9" s="10" customFormat="1" x14ac:dyDescent="0.35">
      <c r="A91" t="s">
        <v>139</v>
      </c>
      <c r="B91">
        <v>3855</v>
      </c>
      <c r="C91" s="13">
        <v>0</v>
      </c>
      <c r="D91" s="13">
        <v>922.93663674033155</v>
      </c>
      <c r="E91" s="13"/>
      <c r="F91" s="13">
        <v>200.30040000000002</v>
      </c>
      <c r="G91" s="13"/>
      <c r="H91" s="13">
        <f>SUM(C91+D91+E91+F91+G91)</f>
        <v>1123.2370367403316</v>
      </c>
      <c r="I91" s="13">
        <f>SUM(H91*1.5%)+H91</f>
        <v>1140.0855922914366</v>
      </c>
    </row>
    <row r="92" spans="1:9" s="10" customFormat="1" x14ac:dyDescent="0.35">
      <c r="A92" t="s">
        <v>98</v>
      </c>
      <c r="B92">
        <v>3211</v>
      </c>
      <c r="C92" s="13">
        <v>3037.179263396753</v>
      </c>
      <c r="D92" s="13">
        <v>1995.5386740331492</v>
      </c>
      <c r="E92" s="13"/>
      <c r="F92" s="13">
        <v>15.254399999999999</v>
      </c>
      <c r="G92" s="13"/>
      <c r="H92" s="13">
        <f>SUM(C92+D92+E92+F92+G92)</f>
        <v>5047.9723374299019</v>
      </c>
      <c r="I92" s="13">
        <f>SUM(H92*1.5%)+H92</f>
        <v>5123.6919224913509</v>
      </c>
    </row>
    <row r="93" spans="1:9" s="10" customFormat="1" x14ac:dyDescent="0.35">
      <c r="A93" t="s">
        <v>88</v>
      </c>
      <c r="B93">
        <v>3182</v>
      </c>
      <c r="C93" s="13">
        <v>5264.4440565543719</v>
      </c>
      <c r="D93" s="13">
        <v>3458.9337016574586</v>
      </c>
      <c r="E93" s="13"/>
      <c r="F93" s="13"/>
      <c r="G93" s="13"/>
      <c r="H93" s="13">
        <f>SUM(C93+D93+E93+F93+G93)</f>
        <v>8723.377758211831</v>
      </c>
      <c r="I93" s="13">
        <f>SUM(H93*1.5%)+H93</f>
        <v>8854.2284245850078</v>
      </c>
    </row>
    <row r="94" spans="1:9" s="10" customFormat="1" x14ac:dyDescent="0.35">
      <c r="A94" t="s">
        <v>129</v>
      </c>
      <c r="B94">
        <v>3832</v>
      </c>
      <c r="C94" s="13">
        <v>2176.645138767673</v>
      </c>
      <c r="D94" s="13">
        <v>1430.136049723757</v>
      </c>
      <c r="E94" s="13"/>
      <c r="F94" s="13"/>
      <c r="G94" s="13"/>
      <c r="H94" s="13">
        <f>SUM(C94+D94+E94+F94+G94)</f>
        <v>3606.7811884914299</v>
      </c>
      <c r="I94" s="13">
        <f>SUM(H94*1.5%)+H94</f>
        <v>3660.8829063188014</v>
      </c>
    </row>
    <row r="95" spans="1:9" s="10" customFormat="1" x14ac:dyDescent="0.35">
      <c r="A95" t="s">
        <v>91</v>
      </c>
      <c r="B95">
        <v>3186</v>
      </c>
      <c r="C95" s="13">
        <v>873.18903822656648</v>
      </c>
      <c r="D95" s="13">
        <v>573.71736878453044</v>
      </c>
      <c r="E95" s="13"/>
      <c r="F95" s="13"/>
      <c r="G95" s="13"/>
      <c r="H95" s="13">
        <f>SUM(C95+D95+E95+F95+G95)</f>
        <v>1446.9064070110969</v>
      </c>
      <c r="I95" s="13">
        <f>SUM(H95*1.5%)+H95</f>
        <v>1468.6100031162634</v>
      </c>
    </row>
    <row r="96" spans="1:9" s="10" customFormat="1" x14ac:dyDescent="0.35">
      <c r="A96" t="s">
        <v>117</v>
      </c>
      <c r="B96">
        <v>3260</v>
      </c>
      <c r="C96" s="13">
        <v>1556.5543724908359</v>
      </c>
      <c r="D96" s="13">
        <v>1022.713570441989</v>
      </c>
      <c r="E96" s="13"/>
      <c r="F96" s="13"/>
      <c r="G96" s="13">
        <v>341</v>
      </c>
      <c r="H96" s="13">
        <f>SUM(C96+D96+E96+F96+G96)</f>
        <v>2920.267942932825</v>
      </c>
      <c r="I96" s="13">
        <f>SUM(H96*1.5%)+H96</f>
        <v>2964.0719620768173</v>
      </c>
    </row>
    <row r="97" spans="1:9" s="10" customFormat="1" x14ac:dyDescent="0.35">
      <c r="A97" t="s">
        <v>130</v>
      </c>
      <c r="B97">
        <v>3833</v>
      </c>
      <c r="C97" s="13">
        <v>4024.2625240006978</v>
      </c>
      <c r="D97" s="13">
        <v>2644.0887430939229</v>
      </c>
      <c r="E97" s="13"/>
      <c r="F97" s="13"/>
      <c r="G97" s="13"/>
      <c r="H97" s="13">
        <f>SUM(C97+D97+E97+F97+G97)</f>
        <v>6668.3512670946202</v>
      </c>
      <c r="I97" s="13">
        <f>SUM(H97*1.5%)+H97</f>
        <v>6768.3765361010392</v>
      </c>
    </row>
    <row r="98" spans="1:9" s="10" customFormat="1" x14ac:dyDescent="0.35">
      <c r="A98" t="s">
        <v>121</v>
      </c>
      <c r="B98">
        <v>3505</v>
      </c>
      <c r="C98" s="13">
        <v>5618.7816372839934</v>
      </c>
      <c r="D98" s="13">
        <v>3691.7465469613262</v>
      </c>
      <c r="E98" s="13"/>
      <c r="F98" s="13"/>
      <c r="G98" s="13"/>
      <c r="H98" s="13">
        <f>SUM(C98+D98+E98+F98+G98)</f>
        <v>9310.5281842453187</v>
      </c>
      <c r="I98" s="13">
        <f>SUM(H98*1.5%)+H98</f>
        <v>9450.1861070089981</v>
      </c>
    </row>
    <row r="99" spans="1:9" s="10" customFormat="1" x14ac:dyDescent="0.35">
      <c r="A99" t="s">
        <v>140</v>
      </c>
      <c r="B99">
        <v>3856</v>
      </c>
      <c r="C99" s="13">
        <v>0</v>
      </c>
      <c r="D99" s="13">
        <v>1696.2078729281768</v>
      </c>
      <c r="E99" s="13"/>
      <c r="F99" s="13">
        <v>398.45080000000002</v>
      </c>
      <c r="G99" s="13"/>
      <c r="H99" s="13">
        <f>SUM(C99+D99+E99+F99+G99)</f>
        <v>2094.6586729281767</v>
      </c>
      <c r="I99" s="13">
        <f>SUM(H99*1.5%)+H99</f>
        <v>2126.0785530220992</v>
      </c>
    </row>
    <row r="100" spans="1:9" s="10" customFormat="1" x14ac:dyDescent="0.35">
      <c r="A100" t="s">
        <v>113</v>
      </c>
      <c r="B100">
        <v>3253</v>
      </c>
      <c r="C100" s="13">
        <v>3391.5168441263745</v>
      </c>
      <c r="D100" s="13">
        <v>2228.3515193370167</v>
      </c>
      <c r="E100" s="13"/>
      <c r="F100" s="13">
        <v>396.30079999999998</v>
      </c>
      <c r="G100" s="13"/>
      <c r="H100" s="13">
        <f>SUM(C100+D100+E100+F100+G100)</f>
        <v>6016.1691634633908</v>
      </c>
      <c r="I100" s="13">
        <f>SUM(H100*1.5%)+H100</f>
        <v>6106.4117009153415</v>
      </c>
    </row>
    <row r="101" spans="1:9" s="10" customFormat="1" x14ac:dyDescent="0.35">
      <c r="A101" t="s">
        <v>68</v>
      </c>
      <c r="B101">
        <v>2613</v>
      </c>
      <c r="C101" s="13">
        <v>5783.2955140513177</v>
      </c>
      <c r="D101" s="13">
        <v>3799.8382251381217</v>
      </c>
      <c r="E101" s="13"/>
      <c r="F101" s="13">
        <v>322.25200000000001</v>
      </c>
      <c r="G101" s="13"/>
      <c r="H101" s="13">
        <f>SUM(C101+D101+E101+F101+G101)</f>
        <v>9905.3857391894398</v>
      </c>
      <c r="I101" s="13">
        <f>SUM(H101*1.5%)+H101</f>
        <v>10053.966525277281</v>
      </c>
    </row>
    <row r="102" spans="1:9" s="10" customFormat="1" x14ac:dyDescent="0.35">
      <c r="A102" t="s">
        <v>133</v>
      </c>
      <c r="B102">
        <v>3838</v>
      </c>
      <c r="C102" s="13">
        <v>5150.5498341769935</v>
      </c>
      <c r="D102" s="13">
        <v>3384.1010013812156</v>
      </c>
      <c r="E102" s="13"/>
      <c r="F102" s="13">
        <v>292.04599999999999</v>
      </c>
      <c r="G102" s="13"/>
      <c r="H102" s="13">
        <f>SUM(C102+D102+E102+F102+G102)</f>
        <v>8826.6968355582085</v>
      </c>
      <c r="I102" s="13">
        <f>SUM(H102*1.5%)+H102</f>
        <v>8959.0972880915815</v>
      </c>
    </row>
    <row r="103" spans="1:9" s="10" customFormat="1" x14ac:dyDescent="0.35">
      <c r="A103" t="s">
        <v>82</v>
      </c>
      <c r="B103">
        <v>3125</v>
      </c>
      <c r="C103" s="13">
        <v>1721.0682492581602</v>
      </c>
      <c r="D103" s="13">
        <v>1130.8052486187846</v>
      </c>
      <c r="E103" s="13"/>
      <c r="F103" s="13"/>
      <c r="G103" s="13"/>
      <c r="H103" s="13">
        <f>SUM(C103+D103+E103+F103+G103)</f>
        <v>2851.8734978769448</v>
      </c>
      <c r="I103" s="13">
        <f>SUM(H103*1.5%)+H103</f>
        <v>2894.6516003450988</v>
      </c>
    </row>
    <row r="104" spans="1:9" s="10" customFormat="1" x14ac:dyDescent="0.35">
      <c r="A104" t="s">
        <v>141</v>
      </c>
      <c r="B104">
        <v>3858</v>
      </c>
      <c r="C104" s="13">
        <v>2429.7434107174026</v>
      </c>
      <c r="D104" s="13">
        <v>1596.4309392265195</v>
      </c>
      <c r="E104" s="13"/>
      <c r="F104" s="13">
        <v>369.68880000000001</v>
      </c>
      <c r="G104" s="13"/>
      <c r="H104" s="13">
        <f>SUM(C104+D104+E104+F104+G104)</f>
        <v>4395.8631499439225</v>
      </c>
      <c r="I104" s="13">
        <f>SUM(H104*1.5%)+H104</f>
        <v>4461.8010971930817</v>
      </c>
    </row>
    <row r="105" spans="1:9" s="10" customFormat="1" x14ac:dyDescent="0.35">
      <c r="A105" t="s">
        <v>128</v>
      </c>
      <c r="B105">
        <v>3824</v>
      </c>
      <c r="C105" s="13">
        <v>3062.4890905917259</v>
      </c>
      <c r="D105" s="13">
        <v>2012.1681629834254</v>
      </c>
      <c r="E105" s="13"/>
      <c r="F105" s="13"/>
      <c r="G105" s="13"/>
      <c r="H105" s="13">
        <f>SUM(C105+D105+E105+F105+G105)</f>
        <v>5074.6572535751511</v>
      </c>
      <c r="I105" s="13">
        <f>SUM(H105*1.5%)+H105</f>
        <v>5150.7771123787788</v>
      </c>
    </row>
    <row r="106" spans="1:9" s="10" customFormat="1" x14ac:dyDescent="0.35">
      <c r="A106" t="s">
        <v>108</v>
      </c>
      <c r="B106">
        <v>3241</v>
      </c>
      <c r="C106" s="13">
        <v>2505.6728923023215</v>
      </c>
      <c r="D106" s="13">
        <v>1646.319406077348</v>
      </c>
      <c r="E106" s="13"/>
      <c r="F106" s="13">
        <v>396.30079999999998</v>
      </c>
      <c r="G106" s="13"/>
      <c r="H106" s="13">
        <f>SUM(C106+D106+E106+F106+G106)</f>
        <v>4548.2930983796696</v>
      </c>
      <c r="I106" s="13">
        <f>SUM(H106*1.5%)+H106</f>
        <v>4616.5174948553649</v>
      </c>
    </row>
    <row r="107" spans="1:9" s="10" customFormat="1" x14ac:dyDescent="0.35">
      <c r="A107" t="s">
        <v>100</v>
      </c>
      <c r="B107">
        <v>3216</v>
      </c>
      <c r="C107" s="13">
        <v>2480.3630651073486</v>
      </c>
      <c r="D107" s="13">
        <v>1629.6899171270718</v>
      </c>
      <c r="E107" s="13"/>
      <c r="F107" s="13"/>
      <c r="G107" s="13"/>
      <c r="H107" s="13">
        <f>SUM(C107+D107+E107+F107+G107)</f>
        <v>4110.0529822344206</v>
      </c>
      <c r="I107" s="13">
        <f>SUM(H107*1.5%)+H107</f>
        <v>4171.7037769679373</v>
      </c>
    </row>
    <row r="108" spans="1:9" s="10" customFormat="1" x14ac:dyDescent="0.35">
      <c r="A108" t="s">
        <v>36</v>
      </c>
      <c r="B108">
        <v>2352</v>
      </c>
      <c r="C108" s="13">
        <v>5340.3735381392908</v>
      </c>
      <c r="D108" s="13">
        <v>3508.8221685082876</v>
      </c>
      <c r="E108" s="13"/>
      <c r="F108" s="13">
        <v>532.8184</v>
      </c>
      <c r="G108" s="13">
        <v>341</v>
      </c>
      <c r="H108" s="13">
        <f>SUM(C108+D108+E108+F108+G108)</f>
        <v>9723.014106647579</v>
      </c>
      <c r="I108" s="13">
        <f>SUM(H108*1.5%)+H108</f>
        <v>9868.8593182472923</v>
      </c>
    </row>
    <row r="109" spans="1:9" s="10" customFormat="1" x14ac:dyDescent="0.35">
      <c r="A109" t="s">
        <v>110</v>
      </c>
      <c r="B109">
        <v>3247</v>
      </c>
      <c r="C109" s="13">
        <v>5289.7538837493448</v>
      </c>
      <c r="D109" s="13">
        <v>3475.5631906077351</v>
      </c>
      <c r="E109" s="13"/>
      <c r="F109" s="13"/>
      <c r="G109" s="13"/>
      <c r="H109" s="13">
        <f>SUM(C109+D109+E109+F109+G109)</f>
        <v>8765.3170743570809</v>
      </c>
      <c r="I109" s="13">
        <f>SUM(H109*1.5%)+H109</f>
        <v>8896.7968304724363</v>
      </c>
    </row>
    <row r="110" spans="1:9" s="10" customFormat="1" x14ac:dyDescent="0.35">
      <c r="A110" t="s">
        <v>116</v>
      </c>
      <c r="B110">
        <v>3258</v>
      </c>
      <c r="C110" s="13">
        <v>5201.1694885669394</v>
      </c>
      <c r="D110" s="13">
        <v>3417.3599792817681</v>
      </c>
      <c r="E110" s="13"/>
      <c r="F110" s="13"/>
      <c r="G110" s="13">
        <v>341</v>
      </c>
      <c r="H110" s="13">
        <f>SUM(C110+D110+E110+F110+G110)</f>
        <v>8959.529467848708</v>
      </c>
      <c r="I110" s="13">
        <f>SUM(H110*1.5%)+H110</f>
        <v>9093.9224098664381</v>
      </c>
    </row>
    <row r="111" spans="1:9" s="10" customFormat="1" x14ac:dyDescent="0.35">
      <c r="A111" t="s">
        <v>107</v>
      </c>
      <c r="B111">
        <v>3240</v>
      </c>
      <c r="C111" s="13">
        <v>2530.9827194972945</v>
      </c>
      <c r="D111" s="13">
        <v>1662.9488950276243</v>
      </c>
      <c r="E111" s="13"/>
      <c r="F111" s="13"/>
      <c r="G111" s="13">
        <v>341</v>
      </c>
      <c r="H111" s="13">
        <f>SUM(C111+D111+E111+F111+G111)</f>
        <v>4534.9316145249186</v>
      </c>
      <c r="I111" s="13">
        <f>SUM(H111*1.5%)+H111</f>
        <v>4602.9555887427923</v>
      </c>
    </row>
    <row r="112" spans="1:9" s="10" customFormat="1" x14ac:dyDescent="0.35">
      <c r="A112" t="s">
        <v>62</v>
      </c>
      <c r="B112">
        <v>2594</v>
      </c>
      <c r="C112" s="13">
        <v>5555.507069296561</v>
      </c>
      <c r="D112" s="13">
        <v>3650.1728245856357</v>
      </c>
      <c r="E112" s="13"/>
      <c r="F112" s="13"/>
      <c r="G112" s="13">
        <v>341</v>
      </c>
      <c r="H112" s="13">
        <f>SUM(C112+D112+E112+F112+G112)</f>
        <v>9546.6798938821958</v>
      </c>
      <c r="I112" s="13">
        <f>SUM(H112*1.5%)+H112</f>
        <v>9689.8800922904284</v>
      </c>
    </row>
    <row r="113" spans="1:9" s="10" customFormat="1" x14ac:dyDescent="0.35">
      <c r="A113" t="s">
        <v>57</v>
      </c>
      <c r="B113">
        <v>2583</v>
      </c>
      <c r="C113" s="13">
        <v>2644.8769418746724</v>
      </c>
      <c r="D113" s="13">
        <v>1737.7815953038676</v>
      </c>
      <c r="E113" s="13"/>
      <c r="F113" s="13"/>
      <c r="G113" s="13"/>
      <c r="H113" s="13">
        <f>SUM(C113+D113+E113+F113+G113)</f>
        <v>4382.6585371785404</v>
      </c>
      <c r="I113" s="13">
        <f>SUM(H113*1.5%)+H113</f>
        <v>4448.3984152362182</v>
      </c>
    </row>
    <row r="114" spans="1:9" s="10" customFormat="1" x14ac:dyDescent="0.35">
      <c r="A114" t="s">
        <v>96</v>
      </c>
      <c r="B114">
        <v>3206</v>
      </c>
      <c r="C114" s="13">
        <v>835.22429743410714</v>
      </c>
      <c r="D114" s="13">
        <v>548.77313535911605</v>
      </c>
      <c r="E114" s="13"/>
      <c r="F114" s="13">
        <v>124.10159999999999</v>
      </c>
      <c r="G114" s="13">
        <v>341</v>
      </c>
      <c r="H114" s="13">
        <f>SUM(C114+D114+E114+F114+G114)</f>
        <v>1849.0990327932232</v>
      </c>
      <c r="I114" s="13">
        <f>SUM(H114*1.5%)+H114</f>
        <v>1876.8355182851215</v>
      </c>
    </row>
    <row r="115" spans="1:9" s="10" customFormat="1" x14ac:dyDescent="0.35">
      <c r="A115" t="s">
        <v>37</v>
      </c>
      <c r="B115">
        <v>2353</v>
      </c>
      <c r="C115" s="13">
        <v>1202.2167917612148</v>
      </c>
      <c r="D115" s="13">
        <v>789.90072513812163</v>
      </c>
      <c r="E115" s="13"/>
      <c r="F115" s="13">
        <v>328.41679999999997</v>
      </c>
      <c r="G115" s="13"/>
      <c r="H115" s="13">
        <f>SUM(C115+D115+E115+F115+G115)</f>
        <v>2320.5343168993363</v>
      </c>
      <c r="I115" s="13">
        <f>SUM(H115*1.5%)+H115</f>
        <v>2355.3423316528265</v>
      </c>
    </row>
    <row r="116" spans="1:9" s="10" customFormat="1" x14ac:dyDescent="0.35">
      <c r="A116" t="s">
        <v>109</v>
      </c>
      <c r="B116">
        <v>3242</v>
      </c>
      <c r="C116" s="13">
        <v>911.15377901902593</v>
      </c>
      <c r="D116" s="13">
        <v>598.66160220994482</v>
      </c>
      <c r="E116" s="13"/>
      <c r="F116" s="13"/>
      <c r="G116" s="13"/>
      <c r="H116" s="13">
        <f>SUM(C116+D116+E116+F116+G116)</f>
        <v>1509.8153812289706</v>
      </c>
      <c r="I116" s="13">
        <f>SUM(H116*1.5%)+H116</f>
        <v>1532.4626119474051</v>
      </c>
    </row>
    <row r="117" spans="1:9" s="10" customFormat="1" x14ac:dyDescent="0.35">
      <c r="A117" t="s">
        <v>41</v>
      </c>
      <c r="B117">
        <v>2456</v>
      </c>
      <c r="C117" s="13">
        <v>949.11851981148538</v>
      </c>
      <c r="D117" s="13">
        <v>623.60583563535909</v>
      </c>
      <c r="E117" s="13"/>
      <c r="F117" s="13"/>
      <c r="G117" s="13"/>
      <c r="H117" s="13">
        <f>SUM(C117+D117+E117+F117+G117)</f>
        <v>1572.7243554468446</v>
      </c>
      <c r="I117" s="13">
        <f>SUM(H117*1.5%)+H117</f>
        <v>1596.3152207785472</v>
      </c>
    </row>
    <row r="118" spans="1:9" s="10" customFormat="1" x14ac:dyDescent="0.35">
      <c r="A118" t="s">
        <v>35</v>
      </c>
      <c r="B118">
        <v>2254</v>
      </c>
      <c r="C118" s="13">
        <v>3138.4185721766448</v>
      </c>
      <c r="D118" s="13">
        <v>2062.0566298342542</v>
      </c>
      <c r="E118" s="13"/>
      <c r="F118" s="13">
        <v>100.78279999999999</v>
      </c>
      <c r="G118" s="13"/>
      <c r="H118" s="13">
        <f>SUM(C118+D118+E118+F118+G118)</f>
        <v>5301.258002010899</v>
      </c>
      <c r="I118" s="13">
        <f>SUM(H118*1.5%)+H118</f>
        <v>5380.7768720410622</v>
      </c>
    </row>
    <row r="119" spans="1:9" s="10" customFormat="1" x14ac:dyDescent="0.35">
      <c r="A119" t="s">
        <v>25</v>
      </c>
      <c r="B119">
        <v>2058</v>
      </c>
      <c r="C119" s="13">
        <v>3897.7133880258334</v>
      </c>
      <c r="D119" s="13">
        <v>2560.9412983425414</v>
      </c>
      <c r="E119" s="13"/>
      <c r="F119" s="13">
        <v>324.41319999999996</v>
      </c>
      <c r="G119" s="13"/>
      <c r="H119" s="13">
        <f>SUM(C119+D119+E119+F119+G119)</f>
        <v>6783.0678863683743</v>
      </c>
      <c r="I119" s="13">
        <f>SUM(H119*1.5%)+H119</f>
        <v>6884.8139046638998</v>
      </c>
    </row>
    <row r="120" spans="1:9" s="10" customFormat="1" x14ac:dyDescent="0.35">
      <c r="A120" t="s">
        <v>102</v>
      </c>
      <c r="B120">
        <v>3231</v>
      </c>
      <c r="C120" s="13">
        <v>1189.5618781637284</v>
      </c>
      <c r="D120" s="13">
        <v>781.5859806629835</v>
      </c>
      <c r="E120" s="13"/>
      <c r="F120" s="13"/>
      <c r="G120" s="13"/>
      <c r="H120" s="13">
        <f>SUM(C120+D120+E120+F120+G120)</f>
        <v>1971.1478588267119</v>
      </c>
      <c r="I120" s="13">
        <f>SUM(H120*1.5%)+H120</f>
        <v>2000.7150767091125</v>
      </c>
    </row>
    <row r="121" spans="1:9" s="10" customFormat="1" x14ac:dyDescent="0.35">
      <c r="A121" t="s">
        <v>58</v>
      </c>
      <c r="B121">
        <v>2587</v>
      </c>
      <c r="C121" s="13">
        <v>2644.8769418746724</v>
      </c>
      <c r="D121" s="13">
        <v>1737.7815953038676</v>
      </c>
      <c r="E121" s="13"/>
      <c r="F121" s="13"/>
      <c r="G121" s="13"/>
      <c r="H121" s="13">
        <f>SUM(C121+D121+E121+F121+G121)</f>
        <v>4382.6585371785404</v>
      </c>
      <c r="I121" s="13">
        <f>SUM(H121*1.5%)+H121</f>
        <v>4448.3984152362182</v>
      </c>
    </row>
    <row r="122" spans="1:9" s="10" customFormat="1" x14ac:dyDescent="0.35">
      <c r="A122" t="s">
        <v>114</v>
      </c>
      <c r="B122">
        <v>3254</v>
      </c>
      <c r="C122" s="13">
        <v>3771.1642520509686</v>
      </c>
      <c r="D122" s="13">
        <v>2477.7938535911603</v>
      </c>
      <c r="E122" s="13"/>
      <c r="F122" s="13"/>
      <c r="G122" s="13"/>
      <c r="H122" s="13">
        <f>SUM(C122+D122+E122+F122+G122)</f>
        <v>6248.9581056421284</v>
      </c>
      <c r="I122" s="13">
        <f>SUM(H122*1.5%)+H122</f>
        <v>6342.6924772267603</v>
      </c>
    </row>
    <row r="123" spans="1:9" s="10" customFormat="1" x14ac:dyDescent="0.35">
      <c r="A123" t="s">
        <v>112</v>
      </c>
      <c r="B123">
        <v>3251</v>
      </c>
      <c r="C123" s="13">
        <v>1303.4561005411065</v>
      </c>
      <c r="D123" s="13">
        <v>856.41868093922653</v>
      </c>
      <c r="E123" s="13"/>
      <c r="F123" s="13"/>
      <c r="G123" s="13"/>
      <c r="H123" s="13">
        <f>SUM(C123+D123+E123+F123+G123)</f>
        <v>2159.8747814803328</v>
      </c>
      <c r="I123" s="13">
        <f>SUM(H123*1.5%)+H123</f>
        <v>2192.2729032025377</v>
      </c>
    </row>
    <row r="124" spans="1:9" s="10" customFormat="1" x14ac:dyDescent="0.35">
      <c r="A124" t="s">
        <v>48</v>
      </c>
      <c r="B124">
        <v>2512</v>
      </c>
      <c r="C124" s="13">
        <v>2303.1942747425378</v>
      </c>
      <c r="D124" s="13">
        <v>1513.2834944751382</v>
      </c>
      <c r="E124" s="13"/>
      <c r="F124" s="13">
        <v>488.0788</v>
      </c>
      <c r="G124" s="13">
        <v>341</v>
      </c>
      <c r="H124" s="13">
        <f>SUM(C124+D124+E124+F124+G124)</f>
        <v>4645.556569217676</v>
      </c>
      <c r="I124" s="13">
        <f>SUM(H124*1.5%)+H124</f>
        <v>4715.239917755941</v>
      </c>
    </row>
    <row r="125" spans="1:9" s="10" customFormat="1" x14ac:dyDescent="0.35">
      <c r="A125" t="s">
        <v>52</v>
      </c>
      <c r="B125">
        <v>2533</v>
      </c>
      <c r="C125" s="13">
        <v>2897.9752138244021</v>
      </c>
      <c r="D125" s="13">
        <v>1904.0764848066299</v>
      </c>
      <c r="E125" s="13"/>
      <c r="F125" s="13"/>
      <c r="G125" s="13"/>
      <c r="H125" s="13">
        <f>SUM(C125+D125+E125+F125+G125)</f>
        <v>4802.0516986310322</v>
      </c>
      <c r="I125" s="13">
        <f>SUM(H125*1.5%)+H125</f>
        <v>4874.082474110498</v>
      </c>
    </row>
    <row r="126" spans="1:9" s="10" customFormat="1" x14ac:dyDescent="0.35">
      <c r="A126" t="s">
        <v>64</v>
      </c>
      <c r="B126">
        <v>2601</v>
      </c>
      <c r="C126" s="13">
        <v>5568.1619828940475</v>
      </c>
      <c r="D126" s="13">
        <v>3658.4875690607737</v>
      </c>
      <c r="E126" s="13"/>
      <c r="F126" s="13">
        <v>225.00880000000001</v>
      </c>
      <c r="G126" s="13"/>
      <c r="H126" s="13">
        <f>SUM(C126+D126+E126+F126+G126)</f>
        <v>9451.6583519548203</v>
      </c>
      <c r="I126" s="13">
        <f>SUM(H126*1.5%)+H126</f>
        <v>9593.4332272341435</v>
      </c>
    </row>
    <row r="127" spans="1:9" s="10" customFormat="1" x14ac:dyDescent="0.35">
      <c r="A127" t="s">
        <v>22</v>
      </c>
      <c r="B127">
        <v>1031</v>
      </c>
      <c r="C127" s="13">
        <v>404.95723511956709</v>
      </c>
      <c r="D127" s="13">
        <v>266.0718232044199</v>
      </c>
      <c r="E127" s="13"/>
      <c r="F127" s="13"/>
      <c r="G127" s="13"/>
      <c r="H127" s="13">
        <f>SUM(C127+D127+E127+F127+G127)</f>
        <v>671.02905832398699</v>
      </c>
      <c r="I127" s="13">
        <f>SUM(H127*1.5%)+H127</f>
        <v>681.09449419884675</v>
      </c>
    </row>
    <row r="128" spans="1:9" s="10" customFormat="1" x14ac:dyDescent="0.35">
      <c r="A128" t="s">
        <v>32</v>
      </c>
      <c r="B128">
        <v>2208</v>
      </c>
      <c r="C128" s="13">
        <v>1771.6879036481059</v>
      </c>
      <c r="D128" s="13">
        <v>1164.0642265193371</v>
      </c>
      <c r="E128" s="13"/>
      <c r="F128" s="13"/>
      <c r="G128" s="13"/>
      <c r="H128" s="13">
        <f>SUM(C128+D128+E128+F128+G128)</f>
        <v>2935.7521301674433</v>
      </c>
      <c r="I128" s="13">
        <f>SUM(H128*1.5%)+H128</f>
        <v>2979.788412119955</v>
      </c>
    </row>
    <row r="129" spans="1:9" s="10" customFormat="1" x14ac:dyDescent="0.35">
      <c r="A129" t="s">
        <v>38</v>
      </c>
      <c r="B129">
        <v>2354</v>
      </c>
      <c r="C129" s="13">
        <v>3302.9324489439691</v>
      </c>
      <c r="D129" s="13">
        <v>2170.1483080110497</v>
      </c>
      <c r="E129" s="13"/>
      <c r="F129" s="13">
        <v>189.9288</v>
      </c>
      <c r="G129" s="13"/>
      <c r="H129" s="13">
        <f>SUM(C129+D129+E129+F129+G129)</f>
        <v>5663.0095569550185</v>
      </c>
      <c r="I129" s="13">
        <f>SUM(H129*1.5%)+H129</f>
        <v>5747.9547003093439</v>
      </c>
    </row>
    <row r="130" spans="1:9" s="10" customFormat="1" x14ac:dyDescent="0.35">
      <c r="A130" t="s">
        <v>51</v>
      </c>
      <c r="B130">
        <v>2527</v>
      </c>
      <c r="C130" s="13">
        <v>7959.9406528189902</v>
      </c>
      <c r="D130" s="13">
        <v>5229.9742748618783</v>
      </c>
      <c r="E130" s="13"/>
      <c r="F130" s="13">
        <v>932.99880000000007</v>
      </c>
      <c r="G130" s="13"/>
      <c r="H130" s="13">
        <f>SUM(C130+D130+E130+F130+G130)</f>
        <v>14122.913727680867</v>
      </c>
      <c r="I130" s="13">
        <f>SUM(H130*1.5%)+H130</f>
        <v>14334.75743359608</v>
      </c>
    </row>
    <row r="131" spans="1:9" s="10" customFormat="1" x14ac:dyDescent="0.35">
      <c r="A131" t="s">
        <v>59</v>
      </c>
      <c r="B131">
        <v>2589</v>
      </c>
      <c r="C131" s="13">
        <v>5163.20474777448</v>
      </c>
      <c r="D131" s="13">
        <v>3392.4157458563536</v>
      </c>
      <c r="E131" s="13"/>
      <c r="F131" s="13">
        <v>508.59199999999998</v>
      </c>
      <c r="G131" s="13"/>
      <c r="H131" s="13">
        <f>SUM(C131+D131+E131+F131+G131)</f>
        <v>9064.2124936308337</v>
      </c>
      <c r="I131" s="13">
        <f>SUM(H131*1.5%)+H131</f>
        <v>9200.1756810352963</v>
      </c>
    </row>
    <row r="132" spans="1:9" s="10" customFormat="1" x14ac:dyDescent="0.35">
      <c r="A132" t="s">
        <v>47</v>
      </c>
      <c r="B132">
        <v>2510</v>
      </c>
      <c r="C132" s="13">
        <v>2163.9902251701865</v>
      </c>
      <c r="D132" s="13">
        <v>1421.8213052486187</v>
      </c>
      <c r="E132" s="13"/>
      <c r="F132" s="13"/>
      <c r="G132" s="13">
        <v>682</v>
      </c>
      <c r="H132" s="13">
        <f>SUM(C132+D132+E132+F132+G132)</f>
        <v>4267.811530418805</v>
      </c>
      <c r="I132" s="13">
        <f>SUM(H132*1.5%)+H132</f>
        <v>4331.8287033750867</v>
      </c>
    </row>
    <row r="133" spans="1:9" s="10" customFormat="1" x14ac:dyDescent="0.35">
      <c r="A133" t="s">
        <v>146</v>
      </c>
      <c r="B133">
        <v>7002</v>
      </c>
      <c r="C133" s="13">
        <v>1075.66765578635</v>
      </c>
      <c r="D133" s="13">
        <v>706.75328038674036</v>
      </c>
      <c r="E133" s="13"/>
      <c r="F133" s="13">
        <v>198.32079999999999</v>
      </c>
      <c r="G133" s="13">
        <v>2676</v>
      </c>
      <c r="H133" s="13">
        <f>SUM(C133+D133+E133+F133+G133)</f>
        <v>4656.7417361730904</v>
      </c>
      <c r="I133" s="13">
        <f>SUM(H133*1.5%)+H133</f>
        <v>4726.5928622156871</v>
      </c>
    </row>
    <row r="134" spans="1:9" s="10" customFormat="1" x14ac:dyDescent="0.35">
      <c r="A134" t="s">
        <v>85</v>
      </c>
      <c r="B134">
        <v>3145</v>
      </c>
      <c r="C134" s="13">
        <v>4074.8821783906437</v>
      </c>
      <c r="D134" s="13">
        <v>2677.3477209944754</v>
      </c>
      <c r="E134" s="13"/>
      <c r="F134" s="13"/>
      <c r="G134" s="13"/>
      <c r="H134" s="13">
        <f>SUM(C134+D134+E134+F134+G134)</f>
        <v>6752.2298993851191</v>
      </c>
      <c r="I134" s="13">
        <f>SUM(H134*1.5%)+H134</f>
        <v>6853.5133478758962</v>
      </c>
    </row>
    <row r="135" spans="1:9" s="10" customFormat="1" x14ac:dyDescent="0.35">
      <c r="A135" t="s">
        <v>138</v>
      </c>
      <c r="B135">
        <v>3854</v>
      </c>
      <c r="C135" s="13">
        <v>1138.9422237737824</v>
      </c>
      <c r="D135" s="13">
        <v>748.32700276243099</v>
      </c>
      <c r="E135" s="13"/>
      <c r="F135" s="13"/>
      <c r="G135" s="13"/>
      <c r="H135" s="13">
        <f>SUM(C135+D135+E135+F135+G135)</f>
        <v>1887.2692265362134</v>
      </c>
      <c r="I135" s="13">
        <f>SUM(H135*1.5%)+H135</f>
        <v>1915.5782649342566</v>
      </c>
    </row>
    <row r="136" spans="1:9" s="10" customFormat="1" x14ac:dyDescent="0.35">
      <c r="A136" t="s">
        <v>115</v>
      </c>
      <c r="B136">
        <v>3257</v>
      </c>
      <c r="C136" s="13">
        <v>3707.8896840635362</v>
      </c>
      <c r="D136" s="13">
        <v>2436.2201312154698</v>
      </c>
      <c r="E136" s="13"/>
      <c r="F136" s="13">
        <v>258.78440000000001</v>
      </c>
      <c r="G136" s="13"/>
      <c r="H136" s="13">
        <f>SUM(C136+D136+E136+F136+G136)</f>
        <v>6402.8942152790059</v>
      </c>
      <c r="I136" s="13">
        <f>SUM(H136*1.5%)+H136</f>
        <v>6498.9376285081908</v>
      </c>
    </row>
  </sheetData>
  <autoFilter ref="A1:I136" xr:uid="{21961292-8016-4221-BF8E-8E92AC109013}">
    <sortState xmlns:xlrd2="http://schemas.microsoft.com/office/spreadsheetml/2017/richdata2" ref="A2:I136">
      <sortCondition ref="A1:A13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Insurances 2324</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Carpenter, Jamie - Oxfordshire County Council</dc:creator>
  <cp:lastModifiedBy>Carpenter, Jamie - Oxfordshire County Council</cp:lastModifiedBy>
  <dcterms:created xsi:type="dcterms:W3CDTF">2023-03-16T09:55:25Z</dcterms:created>
  <dcterms:modified xsi:type="dcterms:W3CDTF">2023-03-22T09:49:18Z</dcterms:modified>
</cp:coreProperties>
</file>